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5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Izvršenje po programskoj klasif" sheetId="5" r:id="rId5"/>
    <sheet name="OBRAZLOŽENJE" sheetId="6" r:id="rId6"/>
    <sheet name="Račun financiranja prema ekonom" sheetId="7" r:id="rId7"/>
    <sheet name="Račun financiranja prema izvori" sheetId="8" r:id="rId8"/>
  </sheets>
  <definedNames/>
  <calcPr fullCalcOnLoad="1"/>
</workbook>
</file>

<file path=xl/sharedStrings.xml><?xml version="1.0" encoding="utf-8"?>
<sst xmlns="http://schemas.openxmlformats.org/spreadsheetml/2006/main" count="466" uniqueCount="259">
  <si>
    <t/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</si>
  <si>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</si>
  <si>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</si>
  <si>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</si>
  <si>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</si>
  <si>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</si>
  <si>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</si>
  <si>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</si>
  <si>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</si>
  <si>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</si>
  <si>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</si>
  <si>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</si>
  <si>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</si>
  <si>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</si>
  <si>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</si>
  <si>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</si>
  <si>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</si>
  <si>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</si>
  <si>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</si>
  <si>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</si>
  <si>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</si>
  <si>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</si>
  <si>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</si>
  <si>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</si>
  <si>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</si>
  <si>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</si>
  <si>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</si>
  <si>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</si>
  <si>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</si>
  <si>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</si>
  <si>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</si>
  <si>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</si>
  <si>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</si>
  <si>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</si>
  <si>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</si>
  <si>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</si>
  <si>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</si>
  <si>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</si>
  <si>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</si>
  <si>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</si>
  <si>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</si>
  <si>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</si>
  <si>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</si>
  <si>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</si>
  <si>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</si>
  <si>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</si>
  <si>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</si>
  <si>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</si>
  <si>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</si>
  <si>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</si>
  <si>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</si>
  <si>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</si>
  <si>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</si>
  <si>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</si>
  <si>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</si>
  <si>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</si>
  <si>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</si>
  <si>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</si>
  <si>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</si>
  <si>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</si>
  <si>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</si>
  <si>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</si>
  <si>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</si>
  <si>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</si>
  <si>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</si>
  <si>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</si>
  <si>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</si>
  <si>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</si>
  <si>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</si>
  <si>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</si>
  <si>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</si>
  <si>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</si>
  <si>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4221 Uredska oprema i namještaj</t>
  </si>
  <si>
    <t>4226 Sportska i glazbena oprema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</si>
  <si>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</si>
  <si>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</si>
  <si>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</si>
  <si>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</si>
  <si>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</si>
  <si>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4. Prihodi za posebne namjene</t>
  </si>
  <si>
    <t>Izvor 4.8. Decentralizirana sredstva</t>
  </si>
  <si>
    <t>Izvor 4.9. Vlastiti i namjenski prihodi proračunskih korisnika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</si>
  <si>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</si>
  <si>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</si>
  <si>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</si>
  <si>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</si>
  <si>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</si>
  <si>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</si>
  <si>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</si>
  <si>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</si>
  <si>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</si>
  <si>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</si>
  <si>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</si>
  <si>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</si>
  <si>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</si>
  <si>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</si>
  <si>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</si>
  <si>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</si>
  <si>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</si>
  <si>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</si>
  <si>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</si>
  <si>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</si>
  <si>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 xml:space="preserve"> UKUPNI IZDACI</t>
  </si>
  <si>
    <t>Izvršenje po programskoj klasifikaciji</t>
  </si>
  <si>
    <t>Izvori</t>
  </si>
  <si>
    <t>Projekt/Aktivnost</t>
  </si>
  <si>
    <t>VRSTA RASHODA I IZDATAKA</t>
  </si>
  <si>
    <t>UKUPNO RASHODI I IZDATCI</t>
  </si>
  <si>
    <t>RAZDJEL 007 UPRAVNI ODJEL ZA OBRAZOVANJE I DEMOGRAFIJU</t>
  </si>
  <si>
    <t>32</t>
  </si>
  <si>
    <t>Materijalni rashodi</t>
  </si>
  <si>
    <t>3212</t>
  </si>
  <si>
    <t>Naknade za prijevoz, za rad na terenu i odvojeni život</t>
  </si>
  <si>
    <t>3221</t>
  </si>
  <si>
    <t>Uredski materijal i ostali materijalni rashodi</t>
  </si>
  <si>
    <t>3232</t>
  </si>
  <si>
    <t>Usluge tekućeg i investicijskog održavanja</t>
  </si>
  <si>
    <t>3236</t>
  </si>
  <si>
    <t>Zdravstvene i veterinarske usluge</t>
  </si>
  <si>
    <t>3211</t>
  </si>
  <si>
    <t>Službena putovanja</t>
  </si>
  <si>
    <t>3213</t>
  </si>
  <si>
    <t>Stručno usavršavanje zaposlenika</t>
  </si>
  <si>
    <t>3223</t>
  </si>
  <si>
    <t>Energija</t>
  </si>
  <si>
    <t>3224</t>
  </si>
  <si>
    <t>Materijal i dijelovi za tekuće i investicijsko održavanje</t>
  </si>
  <si>
    <t>3225</t>
  </si>
  <si>
    <t>3231</t>
  </si>
  <si>
    <t>Usluge telefona, pošte i prijevoza</t>
  </si>
  <si>
    <t>Usluge promidžbe i informiranja</t>
  </si>
  <si>
    <t>3234</t>
  </si>
  <si>
    <t>Komunalne usluge</t>
  </si>
  <si>
    <t>3238</t>
  </si>
  <si>
    <t>Računalne usluge</t>
  </si>
  <si>
    <t>3239</t>
  </si>
  <si>
    <t>Ostale usluge</t>
  </si>
  <si>
    <t>Ostali nespomenuti rashodi poslovanja</t>
  </si>
  <si>
    <t>Reprezentacija</t>
  </si>
  <si>
    <t>3299</t>
  </si>
  <si>
    <t>31</t>
  </si>
  <si>
    <t>Rashodi za zaposlene</t>
  </si>
  <si>
    <t>3111</t>
  </si>
  <si>
    <t>Plaće za redovan rad</t>
  </si>
  <si>
    <t>Plaće za prekovremeni rad</t>
  </si>
  <si>
    <t>Ostali rashodi za zaposlene</t>
  </si>
  <si>
    <t>3121</t>
  </si>
  <si>
    <t>3132</t>
  </si>
  <si>
    <t>Doprinosi za obvezno zdravstveno osiguranje</t>
  </si>
  <si>
    <t>3295</t>
  </si>
  <si>
    <t>Pristojbe i naknade</t>
  </si>
  <si>
    <t>42</t>
  </si>
  <si>
    <t>Rashodi za nabavu proizvedene dugotrajne imovine</t>
  </si>
  <si>
    <t>4221</t>
  </si>
  <si>
    <t>Uredska oprema i namještaj</t>
  </si>
  <si>
    <t>Sportska i glazbena oprema</t>
  </si>
  <si>
    <t>4241</t>
  </si>
  <si>
    <t>Knjige</t>
  </si>
  <si>
    <t>Izvještaj o izvršenju financijskog plana</t>
  </si>
  <si>
    <t>VIŠAK / MANJAK IZ PRETHODNE(IH) GODINE KOJI ĆE SE POKRITI / RASPOREDITI</t>
  </si>
  <si>
    <t>UKUPNI DONOS VIŠKA / MANJKA IZ PRETHODNE(IH) GODINA</t>
  </si>
  <si>
    <t>NETO ZADUŽIVANJE</t>
  </si>
  <si>
    <t xml:space="preserve">MILKA KELEMENA </t>
  </si>
  <si>
    <t xml:space="preserve">GLAZBENA ŠKOLA </t>
  </si>
  <si>
    <t>Braće Radić 4</t>
  </si>
  <si>
    <t>33520 SLATINA</t>
  </si>
  <si>
    <t>OIB: 24848181080</t>
  </si>
  <si>
    <t xml:space="preserve">KLASA: </t>
  </si>
  <si>
    <t xml:space="preserve">URBROJ: </t>
  </si>
  <si>
    <t>Glazbena škola</t>
  </si>
  <si>
    <t>Milka Kelemena</t>
  </si>
  <si>
    <t>Slatina, B. Radića 4</t>
  </si>
  <si>
    <t>33520 Slatina</t>
  </si>
  <si>
    <t>632 Pomoći od međunarodnih organizacija te institucija i tijela EU</t>
  </si>
  <si>
    <t>6323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</si>
  <si>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</si>
  <si>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</si>
  <si>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3114 Plaće za posebne uvjete rada</t>
  </si>
  <si>
    <t>3235 Zakupnine i najamnine</t>
  </si>
  <si>
    <t>3294 Članarine i norme</t>
  </si>
  <si>
    <t>Tekući plan 2023 €</t>
  </si>
  <si>
    <t>Organizacijska klasifikacija</t>
  </si>
  <si>
    <t>GLAVA 00702 Osnovnoškolske ustanove</t>
  </si>
  <si>
    <t>1019</t>
  </si>
  <si>
    <t>Program: Ulaganja u osnovno školstvo - zakonski standard</t>
  </si>
  <si>
    <t>A100032</t>
  </si>
  <si>
    <t>Aktivnost: Materijalni i financijski rashodi osnovnih škola - decentralizacija</t>
  </si>
  <si>
    <t>1033</t>
  </si>
  <si>
    <t>Program: Ulaganja u osnovno školstvo - iz vlastitih i namjenskih prihoda škola</t>
  </si>
  <si>
    <t>A100066</t>
  </si>
  <si>
    <t>Aktivnost: Podizanje standarda iz vlastitih i namjenskih prihoda osnovnih škola</t>
  </si>
  <si>
    <t>3294</t>
  </si>
  <si>
    <t>Članarine i norme</t>
  </si>
  <si>
    <t>Ostali materijal i dijelovi za tekuće i investicijsko održavanje</t>
  </si>
  <si>
    <t>Sitni inventar</t>
  </si>
  <si>
    <t>Službena radna i zaštitna odjeća i obuća</t>
  </si>
  <si>
    <t>3235</t>
  </si>
  <si>
    <t>Ostale zakupnine i najamnine</t>
  </si>
  <si>
    <t>Plaće za posebne uvjete rada</t>
  </si>
  <si>
    <t>Ostale usluge tekućeg i investicijskog održavanja</t>
  </si>
  <si>
    <t>Ugovori o djelu</t>
  </si>
  <si>
    <t>Ostale računalne usluge</t>
  </si>
  <si>
    <t>Premije osiguranja ostale imovine</t>
  </si>
  <si>
    <t>Funkcijska klasifikacija 091 Predškolsko i osnovno obrazovanje</t>
  </si>
  <si>
    <t>Indeks  4/1</t>
  </si>
  <si>
    <t>Indeks  4/3</t>
  </si>
  <si>
    <t>Tekući plan 2023. €</t>
  </si>
  <si>
    <t>6</t>
  </si>
  <si>
    <t>Indeks 4/1</t>
  </si>
  <si>
    <t>Indeks 4/3</t>
  </si>
  <si>
    <t>OBRAZLOŽENJE IZVJEŠTAJA O IZVRŠENJU FINANCIJSKOG PLANA</t>
  </si>
  <si>
    <t>GLAZBENA ŠKOLA MILKA KELEMENA</t>
  </si>
  <si>
    <t>Polugodišnji izvještaj o izvršenju financijskog plana za 2023. godinu sadrži:</t>
  </si>
  <si>
    <t xml:space="preserve">1. opći dio financijskog plana koji čini A. Račun prihoda i rashoda i B. Račun financiranja </t>
  </si>
  <si>
    <t xml:space="preserve">    A. Račun prihoda i rashoda iskazuje se u sljedećim tablicama:</t>
  </si>
  <si>
    <r>
      <t>*</t>
    </r>
    <r>
      <rPr>
        <sz val="7"/>
        <rFont val="Calibri Light"/>
        <family val="2"/>
      </rPr>
      <t xml:space="preserve">  </t>
    </r>
    <r>
      <rPr>
        <sz val="12"/>
        <rFont val="Calibri Light"/>
        <family val="2"/>
      </rPr>
      <t>prihodi i rashodi prema ekonomskoj klasifikaciji</t>
    </r>
  </si>
  <si>
    <r>
      <t>*</t>
    </r>
    <r>
      <rPr>
        <sz val="7"/>
        <rFont val="Calibri Light"/>
        <family val="2"/>
      </rPr>
      <t xml:space="preserve">  </t>
    </r>
    <r>
      <rPr>
        <sz val="12"/>
        <rFont val="Calibri Light"/>
        <family val="2"/>
      </rPr>
      <t>prihodi i rashodi prema izvorima financiranja</t>
    </r>
  </si>
  <si>
    <r>
      <t>*</t>
    </r>
    <r>
      <rPr>
        <sz val="7"/>
        <rFont val="Calibri Light"/>
        <family val="2"/>
      </rPr>
      <t xml:space="preserve">  </t>
    </r>
    <r>
      <rPr>
        <sz val="12"/>
        <rFont val="Calibri Light"/>
        <family val="2"/>
      </rPr>
      <t>rashodi prema funkcijskoj klasifikaciji</t>
    </r>
  </si>
  <si>
    <t>B. Račun financiranja iskazuje se u sljedećim tablicama:</t>
  </si>
  <si>
    <r>
      <t>*</t>
    </r>
    <r>
      <rPr>
        <sz val="7"/>
        <rFont val="Calibri Light"/>
        <family val="2"/>
      </rPr>
      <t xml:space="preserve"> </t>
    </r>
    <r>
      <rPr>
        <sz val="12"/>
        <rFont val="Calibri Light"/>
        <family val="2"/>
      </rPr>
      <t>račun financiranja prema ekonomskoj klasifikaciji</t>
    </r>
  </si>
  <si>
    <r>
      <t>*</t>
    </r>
    <r>
      <rPr>
        <sz val="7"/>
        <rFont val="Calibri Light"/>
        <family val="2"/>
      </rPr>
      <t xml:space="preserve"> </t>
    </r>
    <r>
      <rPr>
        <sz val="12"/>
        <rFont val="Calibri Light"/>
        <family val="2"/>
      </rPr>
      <t>račun financiranja prema izvorima financiranja</t>
    </r>
  </si>
  <si>
    <t>2. posebni dio proračuna po programskoj klasifikaciji</t>
  </si>
  <si>
    <t>3. obrazloženje općeg i posebnog dijela godišnjeg izvještaja o izvršenju financijskog plana</t>
  </si>
  <si>
    <t>U nastavku se daje prikaz ukupnih prihoda i rashoda te primitaka i izdataka Glazbene škole Milka Kelemena, sa obrazloženjem izvršenja programa.</t>
  </si>
  <si>
    <t>PRIHODI</t>
  </si>
  <si>
    <t>Obrazloženje nastalih prihoda i primitaka prikazano je u nastavku:</t>
  </si>
  <si>
    <t>Navedene pomoći čine pomoći proračunskim korisnicima iz proračuna koji im nije nadležan (tekuće pomoći iz državnog proračuna proračunskim korisnicima proračuna JLPRS – MZO; troškovi plaća, materijalna prava i naknade zaposlenima).</t>
  </si>
  <si>
    <t>RASHODI</t>
  </si>
  <si>
    <t>Obrazloženje nastalih rashoda i izdataka po pojedinim razdjelima odnosno programima prikazano je u nastavku:</t>
  </si>
  <si>
    <t>RAZDJEL: 007 UPRAVNI ODJEL ZA OBRAZOVANJE I DEMOGRAFIJU</t>
  </si>
  <si>
    <r>
      <t>Aktivnost</t>
    </r>
    <r>
      <rPr>
        <sz val="12"/>
        <rFont val="Calibri Light"/>
        <family val="2"/>
      </rPr>
      <t>: Materijalni i financijski rashodi osnovnih škola - decentralizacija</t>
    </r>
  </si>
  <si>
    <t xml:space="preserve">          Ravnateljica:</t>
  </si>
  <si>
    <t xml:space="preserve">    Martina Tišljar, prof.</t>
  </si>
  <si>
    <t>Za razdoblje od 01.01.2023. do 31.12.2023.</t>
  </si>
  <si>
    <t>66 Prihodi od prodaje proizvoda i robe te pruženih usluga, prihodi od donacija</t>
  </si>
  <si>
    <t>663 Donacije od pravnih i fizičkih osoba izvan općeg proračuna</t>
  </si>
  <si>
    <t>6631  Tekuće donacije</t>
  </si>
  <si>
    <t>ZA RAZDOBLJE 1.1. – 31.12.2023. GODINE</t>
  </si>
  <si>
    <t>2189-71/01/1-24-1</t>
  </si>
  <si>
    <t>401-03/24-02/1</t>
  </si>
  <si>
    <t>Slatina, 14. ožujak 2024. godine</t>
  </si>
  <si>
    <t>KLASA: 401-03/24-02/1</t>
  </si>
  <si>
    <t>URBROJ: 2189-71/01/1-24-1</t>
  </si>
  <si>
    <t>Sukladno odredbama Zakona o proračunu („Narodne novine“ broj 144/21) propisana je obveza sastavljanja i podnošenja godišnjeg izvještaja o izvršenju financijskog plana za proteklo razdoblje do 31. ožujka tekuće proračunske godine.</t>
  </si>
  <si>
    <t>Ovaj godišnji izvještaj o izvršenju financijskog plana izrađuje se na bazi važećeg financijskog plana na dan 31. prosinca 2023. godine.</t>
  </si>
  <si>
    <r>
      <t xml:space="preserve">Financijski plan  Glazbene škole Milka Kelemena za 2023. godinu planiran je u iznosu od </t>
    </r>
    <r>
      <rPr>
        <b/>
        <sz val="12"/>
        <rFont val="Calibri Light"/>
        <family val="2"/>
      </rPr>
      <t>648.139,23 eura.</t>
    </r>
  </si>
  <si>
    <r>
      <t xml:space="preserve">Ostvareni prihodi i primici od 01.01. – 31.12.2023. godine iznosili su </t>
    </r>
    <r>
      <rPr>
        <b/>
        <sz val="12"/>
        <rFont val="Calibri Light"/>
        <family val="2"/>
      </rPr>
      <t xml:space="preserve">660.817,15 eura </t>
    </r>
    <r>
      <rPr>
        <sz val="12"/>
        <rFont val="Calibri Light"/>
        <family val="2"/>
      </rPr>
      <t xml:space="preserve">što je </t>
    </r>
    <r>
      <rPr>
        <b/>
        <sz val="12"/>
        <rFont val="Calibri Light"/>
        <family val="2"/>
      </rPr>
      <t xml:space="preserve">101,96% </t>
    </r>
    <r>
      <rPr>
        <sz val="12"/>
        <rFont val="Calibri Light"/>
        <family val="2"/>
      </rPr>
      <t xml:space="preserve">od plana. </t>
    </r>
  </si>
  <si>
    <r>
      <t xml:space="preserve">Izvršeni rashodi i izdaci od 01.01. – 31.12.2023. godine iznosili su </t>
    </r>
    <r>
      <rPr>
        <b/>
        <sz val="12"/>
        <rFont val="Calibri Light"/>
        <family val="2"/>
      </rPr>
      <t>662.297,22 eura</t>
    </r>
    <r>
      <rPr>
        <sz val="12"/>
        <rFont val="Calibri Light"/>
        <family val="2"/>
      </rPr>
      <t xml:space="preserve"> što je </t>
    </r>
    <r>
      <rPr>
        <b/>
        <sz val="12"/>
        <rFont val="Calibri Light"/>
        <family val="2"/>
      </rPr>
      <t>102,18%</t>
    </r>
    <r>
      <rPr>
        <sz val="12"/>
        <rFont val="Calibri Light"/>
        <family val="2"/>
      </rPr>
      <t xml:space="preserve"> od plana.</t>
    </r>
  </si>
  <si>
    <r>
      <t xml:space="preserve">U  razdoblju od 01.01. – 31.12.2023. godine ukupni prihodi ostvareni su u iznosu od </t>
    </r>
    <r>
      <rPr>
        <b/>
        <sz val="12"/>
        <rFont val="Calibri Light"/>
        <family val="2"/>
      </rPr>
      <t>660.817,15</t>
    </r>
    <r>
      <rPr>
        <sz val="12"/>
        <rFont val="Calibri Light"/>
        <family val="2"/>
      </rPr>
      <t xml:space="preserve"> eura.</t>
    </r>
  </si>
  <si>
    <r>
      <t>Pomoći iz inozemstva</t>
    </r>
    <r>
      <rPr>
        <sz val="12"/>
        <rFont val="Calibri Light"/>
        <family val="2"/>
      </rPr>
      <t xml:space="preserve"> </t>
    </r>
    <r>
      <rPr>
        <b/>
        <sz val="12"/>
        <rFont val="Calibri Light"/>
        <family val="2"/>
      </rPr>
      <t>i od subjekata unutar općeg proračuna</t>
    </r>
    <r>
      <rPr>
        <sz val="12"/>
        <rFont val="Calibri Light"/>
        <family val="2"/>
      </rPr>
      <t xml:space="preserve"> planirane su u iznosu od </t>
    </r>
    <r>
      <rPr>
        <b/>
        <sz val="12"/>
        <rFont val="Calibri Light"/>
        <family val="2"/>
      </rPr>
      <t>583.711,30</t>
    </r>
    <r>
      <rPr>
        <sz val="12"/>
        <rFont val="Calibri Light"/>
        <family val="2"/>
      </rPr>
      <t xml:space="preserve"> eura, a ostvarene su u tekućem razdoblju u iznosu od 594.586,19 eura ili 101,86%.</t>
    </r>
  </si>
  <si>
    <r>
      <t xml:space="preserve">Prihodi od upravnih i administrativnih pristojbi, pristojbi po posebnim propisima i naknada </t>
    </r>
    <r>
      <rPr>
        <sz val="12"/>
        <rFont val="Calibri Light"/>
        <family val="2"/>
      </rPr>
      <t xml:space="preserve">planirani su u iznosu od </t>
    </r>
    <r>
      <rPr>
        <b/>
        <sz val="12"/>
        <rFont val="Calibri Light"/>
        <family val="2"/>
      </rPr>
      <t>37.560,56</t>
    </r>
    <r>
      <rPr>
        <sz val="12"/>
        <rFont val="Calibri Light"/>
        <family val="2"/>
      </rPr>
      <t xml:space="preserve">, a ostvareni u iznosu od </t>
    </r>
    <r>
      <rPr>
        <b/>
        <sz val="12"/>
        <rFont val="Calibri Light"/>
        <family val="2"/>
      </rPr>
      <t>38.283,14</t>
    </r>
    <r>
      <rPr>
        <sz val="12"/>
        <rFont val="Calibri Light"/>
        <family val="2"/>
      </rPr>
      <t xml:space="preserve"> eura ili 101,93%. Navedeni prihod koristi se za redovan rad Škole, natjecanja učenika te kupnju instrumenata.</t>
    </r>
  </si>
  <si>
    <r>
      <t xml:space="preserve">Prihodi iz nadležnog proračuna i od HZZO-a temeljem ugovornih obveza </t>
    </r>
    <r>
      <rPr>
        <sz val="12"/>
        <rFont val="Calibri Light"/>
        <family val="2"/>
      </rPr>
      <t xml:space="preserve">planirani su u iznosu od </t>
    </r>
    <r>
      <rPr>
        <b/>
        <sz val="12"/>
        <rFont val="Calibri Light"/>
        <family val="2"/>
      </rPr>
      <t>27.817,67</t>
    </r>
    <r>
      <rPr>
        <sz val="12"/>
        <rFont val="Calibri Light"/>
        <family val="2"/>
      </rPr>
      <t xml:space="preserve"> eur,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 xml:space="preserve">a realizirani su u iznosu od </t>
    </r>
    <r>
      <rPr>
        <b/>
        <sz val="12"/>
        <rFont val="Calibri Light"/>
        <family val="2"/>
      </rPr>
      <t>23.447,82</t>
    </r>
    <r>
      <rPr>
        <sz val="12"/>
        <rFont val="Calibri Light"/>
        <family val="2"/>
      </rPr>
      <t xml:space="preserve"> eura ili 84,29%.</t>
    </r>
  </si>
  <si>
    <r>
      <t xml:space="preserve">U  razdoblju od 01.01. – 31.12.2023. godine ukupni rashodi ostvareni su u iznosu od </t>
    </r>
    <r>
      <rPr>
        <b/>
        <sz val="12"/>
        <rFont val="Calibri Light"/>
        <family val="2"/>
      </rPr>
      <t>662.297,22.</t>
    </r>
  </si>
  <si>
    <r>
      <t xml:space="preserve">Program: Ulaganja u osnovno školstvo - zakonski standard </t>
    </r>
    <r>
      <rPr>
        <sz val="12"/>
        <rFont val="Calibri Light"/>
        <family val="2"/>
      </rPr>
      <t xml:space="preserve">planirana su sredstva u iznosu od </t>
    </r>
    <r>
      <rPr>
        <b/>
        <sz val="12"/>
        <rFont val="Calibri Light"/>
        <family val="2"/>
      </rPr>
      <t>27.817,67</t>
    </r>
    <r>
      <rPr>
        <sz val="12"/>
        <rFont val="Calibri Light"/>
        <family val="2"/>
      </rPr>
      <t xml:space="preserve"> eura, a nastali rashodi iznosili su </t>
    </r>
    <r>
      <rPr>
        <b/>
        <sz val="12"/>
        <rFont val="Calibri Light"/>
        <family val="2"/>
      </rPr>
      <t>23.447,82</t>
    </r>
    <r>
      <rPr>
        <sz val="12"/>
        <rFont val="Calibri Light"/>
        <family val="2"/>
      </rPr>
      <t>, što je 84,29% od plana. Navedeni program odnosi se na slijedeće aktivnosti:</t>
    </r>
  </si>
  <si>
    <r>
      <t>·</t>
    </r>
    <r>
      <rPr>
        <sz val="7"/>
        <rFont val="Calibri Light"/>
        <family val="2"/>
      </rPr>
      <t xml:space="preserve">         </t>
    </r>
    <r>
      <rPr>
        <sz val="12"/>
        <rFont val="Calibri Light"/>
        <family val="2"/>
      </rPr>
      <t xml:space="preserve">Materijalni rashodi u iznosu od </t>
    </r>
    <r>
      <rPr>
        <b/>
        <sz val="12"/>
        <rFont val="Calibri Light"/>
        <family val="2"/>
      </rPr>
      <t>23.447,82</t>
    </r>
    <r>
      <rPr>
        <sz val="12"/>
        <rFont val="Calibri Light"/>
        <family val="2"/>
      </rPr>
      <t xml:space="preserve"> eura (službena putovanja, energija, ostali materijal i usluge)</t>
    </r>
  </si>
  <si>
    <r>
      <rPr>
        <b/>
        <sz val="12"/>
        <rFont val="Calibri Light"/>
        <family val="2"/>
      </rPr>
      <t>Program: Ulaganja u osnovno školstvo - iz vlastitih i namjenskih prihoda osnovnih škola</t>
    </r>
    <r>
      <rPr>
        <sz val="12"/>
        <rFont val="Calibri Light"/>
        <family val="2"/>
      </rPr>
      <t xml:space="preserve"> planirano je </t>
    </r>
    <r>
      <rPr>
        <b/>
        <sz val="12"/>
        <rFont val="Calibri Light"/>
        <family val="2"/>
      </rPr>
      <t>620.321,56</t>
    </r>
    <r>
      <rPr>
        <sz val="12"/>
        <rFont val="Calibri Light"/>
        <family val="2"/>
      </rPr>
      <t xml:space="preserve"> eura, a realizirano je </t>
    </r>
    <r>
      <rPr>
        <b/>
        <sz val="12"/>
        <rFont val="Calibri Light"/>
        <family val="2"/>
      </rPr>
      <t>638.849,40</t>
    </r>
    <r>
      <rPr>
        <sz val="12"/>
        <rFont val="Calibri Light"/>
        <family val="2"/>
      </rPr>
      <t xml:space="preserve"> odnosno 102,99%.  </t>
    </r>
  </si>
  <si>
    <r>
      <t>·</t>
    </r>
    <r>
      <rPr>
        <sz val="7"/>
        <rFont val="Calibri Light"/>
        <family val="2"/>
      </rPr>
      <t xml:space="preserve">          </t>
    </r>
    <r>
      <rPr>
        <sz val="12"/>
        <rFont val="Calibri Light"/>
        <family val="2"/>
      </rPr>
      <t>Plaće (bruto) iznosile su 520.374,16 eura;</t>
    </r>
  </si>
  <si>
    <r>
      <t>·</t>
    </r>
    <r>
      <rPr>
        <sz val="7"/>
        <rFont val="Calibri Light"/>
        <family val="2"/>
      </rPr>
      <t>        </t>
    </r>
    <r>
      <rPr>
        <sz val="12"/>
        <rFont val="Calibri Light"/>
        <family val="2"/>
      </rPr>
      <t> Rashodi za nabavu proizvedene dugotrajne imovine iznosili su 22.522,28 eura;</t>
    </r>
  </si>
  <si>
    <t>·     Materijalni rashodi u iznosu od 95.952,96 eura (službena putovanja, energija, ostali materijal i usluge)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</si>
</sst>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7"/>
      <name val="Calibri Light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Calibri Light"/>
      <family val="2"/>
    </font>
    <font>
      <b/>
      <i/>
      <sz val="12"/>
      <name val="Calibri Light"/>
      <family val="2"/>
    </font>
    <font>
      <u val="single"/>
      <sz val="12"/>
      <name val="Calibri Light"/>
      <family val="2"/>
    </font>
    <font>
      <sz val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52" applyNumberFormat="1" applyFont="1" applyAlignment="1">
      <alignment horizontal="right"/>
      <protection/>
    </xf>
    <xf numFmtId="0" fontId="0" fillId="0" borderId="0" xfId="53">
      <alignment/>
      <protection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51" applyNumberFormat="1" applyFont="1" applyAlignment="1">
      <alignment horizontal="right"/>
      <protection/>
    </xf>
    <xf numFmtId="4" fontId="0" fillId="0" borderId="0" xfId="51" applyNumberFormat="1">
      <alignment/>
      <protection/>
    </xf>
    <xf numFmtId="4" fontId="1" fillId="0" borderId="0" xfId="52" applyNumberFormat="1" applyFont="1" applyAlignment="1">
      <alignment horizontal="right"/>
      <protection/>
    </xf>
    <xf numFmtId="0" fontId="0" fillId="0" borderId="0" xfId="52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4" fontId="1" fillId="0" borderId="0" xfId="51" applyNumberFormat="1" applyFont="1" applyAlignment="1">
      <alignment horizontal="right"/>
      <protection/>
    </xf>
    <xf numFmtId="0" fontId="0" fillId="0" borderId="0" xfId="51">
      <alignment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4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2" fontId="1" fillId="0" borderId="0" xfId="51" applyNumberFormat="1" applyFont="1" applyAlignment="1">
      <alignment horizontal="right"/>
      <protection/>
    </xf>
    <xf numFmtId="2" fontId="0" fillId="0" borderId="0" xfId="51" applyNumberFormat="1">
      <alignment/>
      <protection/>
    </xf>
    <xf numFmtId="2" fontId="0" fillId="0" borderId="0" xfId="51" applyNumberFormat="1" applyFont="1" applyAlignment="1">
      <alignment horizontal="right"/>
      <protection/>
    </xf>
    <xf numFmtId="2" fontId="0" fillId="0" borderId="0" xfId="51" applyNumberFormat="1" applyFont="1">
      <alignment/>
      <protection/>
    </xf>
    <xf numFmtId="0" fontId="0" fillId="0" borderId="0" xfId="0" applyFill="1" applyAlignment="1">
      <alignment wrapText="1"/>
    </xf>
    <xf numFmtId="2" fontId="0" fillId="0" borderId="0" xfId="51" applyNumberFormat="1" applyFont="1" applyFill="1" applyAlignment="1">
      <alignment horizontal="right"/>
      <protection/>
    </xf>
    <xf numFmtId="2" fontId="0" fillId="0" borderId="0" xfId="51" applyNumberFormat="1" applyFont="1" applyFill="1">
      <alignment/>
      <protection/>
    </xf>
    <xf numFmtId="0" fontId="1" fillId="0" borderId="0" xfId="0" applyFont="1" applyFill="1" applyAlignment="1">
      <alignment/>
    </xf>
    <xf numFmtId="2" fontId="1" fillId="0" borderId="0" xfId="51" applyNumberFormat="1" applyFont="1" applyFill="1" applyAlignment="1">
      <alignment horizontal="right"/>
      <protection/>
    </xf>
    <xf numFmtId="2" fontId="0" fillId="0" borderId="0" xfId="51" applyNumberFormat="1" applyFill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Alignment="1">
      <alignment/>
    </xf>
    <xf numFmtId="2" fontId="1" fillId="0" borderId="0" xfId="51" applyNumberFormat="1" applyFont="1" applyFill="1" applyAlignment="1">
      <alignment horizontal="right"/>
      <protection/>
    </xf>
    <xf numFmtId="2" fontId="1" fillId="0" borderId="0" xfId="51" applyNumberFormat="1" applyFont="1" applyFill="1">
      <alignment/>
      <protection/>
    </xf>
    <xf numFmtId="2" fontId="1" fillId="0" borderId="0" xfId="51" applyNumberFormat="1" applyFont="1" applyAlignment="1">
      <alignment horizontal="right"/>
      <protection/>
    </xf>
    <xf numFmtId="2" fontId="1" fillId="0" borderId="0" xfId="51" applyNumberFormat="1" applyFont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7" borderId="0" xfId="51" applyFont="1" applyFill="1" applyAlignment="1">
      <alignment horizontal="center"/>
      <protection/>
    </xf>
    <xf numFmtId="10" fontId="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4" fontId="4" fillId="38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 wrapText="1"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40" borderId="0" xfId="0" applyFont="1" applyFill="1" applyAlignment="1">
      <alignment horizontal="left"/>
    </xf>
    <xf numFmtId="0" fontId="1" fillId="41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5" fillId="4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37" borderId="0" xfId="0" applyFont="1" applyFill="1" applyAlignment="1">
      <alignment horizontal="left"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/>
    </xf>
    <xf numFmtId="0" fontId="1" fillId="37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right"/>
    </xf>
    <xf numFmtId="4" fontId="1" fillId="41" borderId="0" xfId="0" applyNumberFormat="1" applyFont="1" applyFill="1" applyAlignment="1">
      <alignment horizontal="right"/>
    </xf>
    <xf numFmtId="0" fontId="1" fillId="36" borderId="0" xfId="0" applyFont="1" applyFill="1" applyAlignment="1">
      <alignment horizontal="left"/>
    </xf>
    <xf numFmtId="0" fontId="7" fillId="36" borderId="0" xfId="0" applyFont="1" applyFill="1" applyAlignment="1">
      <alignment horizontal="left"/>
    </xf>
    <xf numFmtId="4" fontId="1" fillId="36" borderId="0" xfId="0" applyNumberFormat="1" applyFont="1" applyFill="1" applyAlignment="1">
      <alignment horizontal="right"/>
    </xf>
    <xf numFmtId="0" fontId="1" fillId="42" borderId="0" xfId="0" applyFont="1" applyFill="1" applyAlignment="1">
      <alignment horizontal="left"/>
    </xf>
    <xf numFmtId="0" fontId="7" fillId="42" borderId="0" xfId="0" applyFont="1" applyFill="1" applyAlignment="1">
      <alignment horizontal="left"/>
    </xf>
    <xf numFmtId="4" fontId="1" fillId="42" borderId="0" xfId="0" applyNumberFormat="1" applyFont="1" applyFill="1" applyAlignment="1">
      <alignment horizontal="right"/>
    </xf>
    <xf numFmtId="4" fontId="0" fillId="0" borderId="0" xfId="51" applyNumberFormat="1" applyFont="1" applyAlignment="1">
      <alignment horizontal="right"/>
      <protection/>
    </xf>
    <xf numFmtId="4" fontId="0" fillId="0" borderId="0" xfId="51" applyNumberFormat="1" applyFont="1">
      <alignment/>
      <protection/>
    </xf>
    <xf numFmtId="4" fontId="0" fillId="0" borderId="0" xfId="0" applyNumberFormat="1" applyFill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7" fillId="36" borderId="0" xfId="51" applyFont="1" applyFill="1" applyAlignment="1">
      <alignment horizontal="left"/>
      <protection/>
    </xf>
    <xf numFmtId="0" fontId="8" fillId="0" borderId="0" xfId="51" applyFont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2" xfId="52"/>
    <cellStyle name="Normalno 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4"/>
  <sheetViews>
    <sheetView tabSelected="1" zoomScale="90" zoomScaleNormal="90" zoomScalePageLayoutView="0" workbookViewId="0" topLeftCell="A1">
      <selection activeCell="I36" sqref="I36"/>
    </sheetView>
  </sheetViews>
  <sheetFormatPr defaultColWidth="9.140625" defaultRowHeight="12.75"/>
  <cols>
    <col min="2" max="2" width="10.421875" style="0" customWidth="1"/>
    <col min="5" max="5" width="6.8515625" style="0" customWidth="1"/>
    <col min="6" max="6" width="0.9921875" style="0" hidden="1" customWidth="1"/>
    <col min="8" max="8" width="7.421875" style="0" customWidth="1"/>
    <col min="9" max="9" width="9.140625" style="0" customWidth="1"/>
    <col min="10" max="11" width="9.28125" style="0" customWidth="1"/>
    <col min="12" max="12" width="10.7109375" style="0" customWidth="1"/>
    <col min="14" max="14" width="7.140625" style="0" customWidth="1"/>
    <col min="15" max="15" width="6.00390625" style="0" customWidth="1"/>
    <col min="16" max="16" width="4.28125" style="0" customWidth="1"/>
    <col min="17" max="17" width="5.57421875" style="0" customWidth="1"/>
    <col min="18" max="18" width="4.7109375" style="0" customWidth="1"/>
  </cols>
  <sheetData>
    <row r="1" spans="1:4" ht="12.75">
      <c r="A1" s="28" t="s">
        <v>169</v>
      </c>
      <c r="B1" s="29"/>
      <c r="C1" s="1"/>
      <c r="D1" s="2"/>
    </row>
    <row r="2" spans="1:4" ht="12.75">
      <c r="A2" s="28" t="s">
        <v>170</v>
      </c>
      <c r="B2" s="29"/>
      <c r="C2" s="1"/>
      <c r="D2" s="3"/>
    </row>
    <row r="3" spans="1:2" ht="12.75">
      <c r="A3" s="28" t="s">
        <v>171</v>
      </c>
      <c r="B3" s="29"/>
    </row>
    <row r="4" spans="1:2" ht="12.75">
      <c r="A4" s="28" t="s">
        <v>172</v>
      </c>
      <c r="B4" s="29"/>
    </row>
    <row r="5" spans="1:2" ht="12.75">
      <c r="A5" s="28" t="s">
        <v>166</v>
      </c>
      <c r="B5" s="29"/>
    </row>
    <row r="6" spans="1:17" s="4" customFormat="1" ht="18">
      <c r="A6" s="30" t="s">
        <v>158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3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11" spans="1:18" ht="12.75">
      <c r="A11" s="33" t="s">
        <v>1</v>
      </c>
      <c r="B11" s="29"/>
      <c r="C11" s="29"/>
      <c r="D11" s="29"/>
      <c r="E11" s="29"/>
      <c r="F11" s="29"/>
      <c r="G11" s="33" t="s">
        <v>2</v>
      </c>
      <c r="H11" s="29"/>
      <c r="I11" s="33" t="s">
        <v>3</v>
      </c>
      <c r="J11" s="29"/>
      <c r="K11" s="34" t="s">
        <v>206</v>
      </c>
      <c r="L11" s="29"/>
      <c r="M11" s="33" t="s">
        <v>4</v>
      </c>
      <c r="N11" s="29"/>
      <c r="O11" s="34" t="s">
        <v>204</v>
      </c>
      <c r="P11" s="29"/>
      <c r="Q11" s="34" t="s">
        <v>205</v>
      </c>
      <c r="R11" s="29"/>
    </row>
    <row r="12" spans="1:18" ht="12.75">
      <c r="A12" s="35" t="s">
        <v>7</v>
      </c>
      <c r="B12" s="29"/>
      <c r="C12" s="29"/>
      <c r="D12" s="29"/>
      <c r="E12" s="29"/>
      <c r="F12" s="29"/>
      <c r="G12" s="36" t="s">
        <v>8</v>
      </c>
      <c r="H12" s="29"/>
      <c r="I12" s="36" t="s">
        <v>9</v>
      </c>
      <c r="J12" s="29"/>
      <c r="K12" s="36" t="s">
        <v>10</v>
      </c>
      <c r="L12" s="29"/>
      <c r="M12" s="36">
        <v>4</v>
      </c>
      <c r="N12" s="29"/>
      <c r="O12" s="36">
        <v>5</v>
      </c>
      <c r="P12" s="29"/>
      <c r="Q12" s="36">
        <v>6</v>
      </c>
      <c r="R12" s="29"/>
    </row>
    <row r="13" spans="1:18" ht="12.75">
      <c r="A13" s="37" t="s">
        <v>13</v>
      </c>
      <c r="B13" s="29"/>
      <c r="C13" s="29"/>
      <c r="D13" s="29"/>
      <c r="E13" s="29"/>
      <c r="F13" s="29"/>
      <c r="G13" s="38">
        <v>571511.75</v>
      </c>
      <c r="H13" s="38"/>
      <c r="I13" s="38">
        <v>563413.31</v>
      </c>
      <c r="J13" s="29"/>
      <c r="K13" s="41">
        <v>648139.23</v>
      </c>
      <c r="L13" s="42"/>
      <c r="M13" s="38">
        <v>660817.15</v>
      </c>
      <c r="N13" s="29"/>
      <c r="O13" s="39">
        <f aca="true" t="shared" si="0" ref="O13:O18">(M13/G13)*100</f>
        <v>115.62617041556888</v>
      </c>
      <c r="P13" s="40"/>
      <c r="Q13" s="39">
        <f>(M13/K13)*100</f>
        <v>101.95604885697168</v>
      </c>
      <c r="R13" s="40"/>
    </row>
    <row r="14" spans="1:18" ht="12.75">
      <c r="A14" s="37" t="s">
        <v>14</v>
      </c>
      <c r="B14" s="29"/>
      <c r="C14" s="29"/>
      <c r="D14" s="29"/>
      <c r="E14" s="29"/>
      <c r="F14" s="29"/>
      <c r="G14" s="38">
        <v>571511.75</v>
      </c>
      <c r="H14" s="38"/>
      <c r="I14" s="38">
        <v>563413.31</v>
      </c>
      <c r="J14" s="29"/>
      <c r="K14" s="25"/>
      <c r="L14" s="25">
        <v>648139.23</v>
      </c>
      <c r="M14" s="38">
        <v>660817.15</v>
      </c>
      <c r="N14" s="29"/>
      <c r="O14" s="39">
        <f t="shared" si="0"/>
        <v>115.62617041556888</v>
      </c>
      <c r="P14" s="40"/>
      <c r="Q14" s="39">
        <f>(M14/L14)*100</f>
        <v>101.95604885697168</v>
      </c>
      <c r="R14" s="40"/>
    </row>
    <row r="15" spans="1:18" ht="12.75">
      <c r="A15" s="37" t="s">
        <v>15</v>
      </c>
      <c r="B15" s="29"/>
      <c r="C15" s="29"/>
      <c r="D15" s="29"/>
      <c r="E15" s="29"/>
      <c r="F15" s="29"/>
      <c r="G15" s="38">
        <v>561976.05</v>
      </c>
      <c r="H15" s="38"/>
      <c r="I15" s="38">
        <v>553857.26</v>
      </c>
      <c r="J15" s="29"/>
      <c r="K15" s="25"/>
      <c r="L15" s="25">
        <v>630991.23</v>
      </c>
      <c r="M15" s="38">
        <v>636774.94</v>
      </c>
      <c r="N15" s="29"/>
      <c r="O15" s="39">
        <f t="shared" si="0"/>
        <v>113.30997824551419</v>
      </c>
      <c r="P15" s="40"/>
      <c r="Q15" s="39">
        <f>(M15/L15)*100</f>
        <v>100.91660703430061</v>
      </c>
      <c r="R15" s="40"/>
    </row>
    <row r="16" spans="1:18" ht="12.75">
      <c r="A16" s="37" t="s">
        <v>16</v>
      </c>
      <c r="B16" s="29"/>
      <c r="C16" s="29"/>
      <c r="D16" s="29"/>
      <c r="E16" s="29"/>
      <c r="F16" s="29"/>
      <c r="G16" s="38">
        <v>11953.98</v>
      </c>
      <c r="H16" s="38"/>
      <c r="I16" s="38">
        <v>9556.05</v>
      </c>
      <c r="J16" s="29"/>
      <c r="K16" s="25"/>
      <c r="L16" s="25">
        <v>17148</v>
      </c>
      <c r="M16" s="38">
        <v>25522.28</v>
      </c>
      <c r="N16" s="29"/>
      <c r="O16" s="39">
        <f t="shared" si="0"/>
        <v>213.50445625640998</v>
      </c>
      <c r="P16" s="40"/>
      <c r="Q16" s="39">
        <f>(M16/L16)*100</f>
        <v>148.8353160718451</v>
      </c>
      <c r="R16" s="40"/>
    </row>
    <row r="17" spans="1:18" ht="12.75">
      <c r="A17" s="37" t="s">
        <v>17</v>
      </c>
      <c r="B17" s="29"/>
      <c r="C17" s="29"/>
      <c r="D17" s="29"/>
      <c r="E17" s="29"/>
      <c r="F17" s="29"/>
      <c r="G17" s="38">
        <v>573930.03</v>
      </c>
      <c r="H17" s="38"/>
      <c r="I17" s="38">
        <v>563413.31</v>
      </c>
      <c r="J17" s="29"/>
      <c r="K17" s="41">
        <v>648139.23</v>
      </c>
      <c r="L17" s="42"/>
      <c r="M17" s="38">
        <f>SUM(M15:M16)</f>
        <v>662297.22</v>
      </c>
      <c r="N17" s="29"/>
      <c r="O17" s="39">
        <f t="shared" si="0"/>
        <v>115.39685769709594</v>
      </c>
      <c r="P17" s="40"/>
      <c r="Q17" s="39">
        <f>(M17/K17)*100</f>
        <v>102.1844056561736</v>
      </c>
      <c r="R17" s="40"/>
    </row>
    <row r="18" spans="1:18" ht="12.75">
      <c r="A18" s="37" t="s">
        <v>18</v>
      </c>
      <c r="B18" s="29"/>
      <c r="C18" s="29"/>
      <c r="D18" s="29"/>
      <c r="E18" s="29"/>
      <c r="F18" s="29"/>
      <c r="G18" s="43">
        <f>G13-G17</f>
        <v>-2418.280000000028</v>
      </c>
      <c r="H18" s="44"/>
      <c r="I18" s="38"/>
      <c r="J18" s="29"/>
      <c r="K18" s="41">
        <v>-3699.74</v>
      </c>
      <c r="L18" s="42"/>
      <c r="M18" s="43">
        <f>M13-M17</f>
        <v>-1480.0699999999488</v>
      </c>
      <c r="N18" s="44"/>
      <c r="O18" s="39">
        <f t="shared" si="0"/>
        <v>61.203417304858476</v>
      </c>
      <c r="P18" s="40"/>
      <c r="Q18" s="45"/>
      <c r="R18" s="46"/>
    </row>
    <row r="19" spans="1:18" ht="12.75">
      <c r="A19" s="35" t="s">
        <v>19</v>
      </c>
      <c r="B19" s="29"/>
      <c r="C19" s="29"/>
      <c r="D19" s="29"/>
      <c r="E19" s="29"/>
      <c r="F19" s="29"/>
      <c r="G19" s="35" t="s">
        <v>0</v>
      </c>
      <c r="H19" s="35"/>
      <c r="I19" s="35" t="s">
        <v>0</v>
      </c>
      <c r="J19" s="29"/>
      <c r="K19" s="35" t="s">
        <v>0</v>
      </c>
      <c r="L19" s="29"/>
      <c r="M19" s="35" t="s">
        <v>0</v>
      </c>
      <c r="N19" s="29"/>
      <c r="O19" s="35" t="s">
        <v>0</v>
      </c>
      <c r="P19" s="29"/>
      <c r="Q19" s="35" t="s">
        <v>0</v>
      </c>
      <c r="R19" s="29"/>
    </row>
    <row r="20" spans="1:18" ht="12.75">
      <c r="A20" s="37" t="s">
        <v>20</v>
      </c>
      <c r="B20" s="29"/>
      <c r="C20" s="29"/>
      <c r="D20" s="29"/>
      <c r="E20" s="29"/>
      <c r="F20" s="29"/>
      <c r="G20" s="38">
        <v>0</v>
      </c>
      <c r="H20" s="29"/>
      <c r="I20" s="38">
        <v>0</v>
      </c>
      <c r="J20" s="29"/>
      <c r="M20" s="38">
        <v>0</v>
      </c>
      <c r="N20" s="29"/>
      <c r="O20" s="47"/>
      <c r="P20" s="29"/>
      <c r="Q20" s="47"/>
      <c r="R20" s="29"/>
    </row>
    <row r="21" spans="1:18" ht="12.75">
      <c r="A21" s="37" t="s">
        <v>21</v>
      </c>
      <c r="B21" s="29"/>
      <c r="C21" s="29"/>
      <c r="D21" s="29"/>
      <c r="E21" s="29"/>
      <c r="F21" s="29"/>
      <c r="G21" s="38">
        <v>0</v>
      </c>
      <c r="H21" s="29"/>
      <c r="I21" s="38">
        <v>0</v>
      </c>
      <c r="J21" s="29"/>
      <c r="M21" s="38">
        <v>0</v>
      </c>
      <c r="N21" s="29"/>
      <c r="O21" s="47"/>
      <c r="P21" s="29"/>
      <c r="Q21" s="47"/>
      <c r="R21" s="29"/>
    </row>
    <row r="22" spans="1:18" ht="12.75">
      <c r="A22" s="37" t="s">
        <v>161</v>
      </c>
      <c r="B22" s="29"/>
      <c r="C22" s="29"/>
      <c r="D22" s="29"/>
      <c r="E22" s="29"/>
      <c r="F22" s="29"/>
      <c r="G22" s="38">
        <v>0</v>
      </c>
      <c r="H22" s="29"/>
      <c r="I22" s="38">
        <v>0</v>
      </c>
      <c r="J22" s="29"/>
      <c r="M22" s="38">
        <v>0</v>
      </c>
      <c r="N22" s="29"/>
      <c r="O22" s="47"/>
      <c r="P22" s="29"/>
      <c r="Q22" s="47"/>
      <c r="R22" s="29"/>
    </row>
    <row r="23" spans="1:18" ht="24.75" customHeight="1">
      <c r="A23" s="48" t="s">
        <v>160</v>
      </c>
      <c r="B23" s="49"/>
      <c r="C23" s="49"/>
      <c r="D23" s="49"/>
      <c r="E23" s="49"/>
      <c r="F23" s="49"/>
      <c r="G23" s="38">
        <v>0</v>
      </c>
      <c r="H23" s="29"/>
      <c r="I23" s="38">
        <v>0</v>
      </c>
      <c r="J23" s="29"/>
      <c r="M23" s="38">
        <v>0</v>
      </c>
      <c r="N23" s="29"/>
      <c r="O23" s="47" t="s">
        <v>0</v>
      </c>
      <c r="P23" s="29"/>
      <c r="Q23" s="47" t="s">
        <v>0</v>
      </c>
      <c r="R23" s="29"/>
    </row>
    <row r="24" spans="1:18" ht="24.75" customHeight="1">
      <c r="A24" s="48" t="s">
        <v>159</v>
      </c>
      <c r="B24" s="49"/>
      <c r="C24" s="49"/>
      <c r="D24" s="49"/>
      <c r="E24" s="49"/>
      <c r="F24" s="49"/>
      <c r="G24" s="38">
        <v>0</v>
      </c>
      <c r="H24" s="29"/>
      <c r="I24" s="38">
        <v>0</v>
      </c>
      <c r="J24" s="29"/>
      <c r="M24" s="38">
        <v>0</v>
      </c>
      <c r="N24" s="29"/>
      <c r="O24" s="47"/>
      <c r="P24" s="29"/>
      <c r="Q24" s="47"/>
      <c r="R24" s="29"/>
    </row>
    <row r="25" spans="1:18" ht="24.75" customHeight="1">
      <c r="A25" s="50" t="s">
        <v>22</v>
      </c>
      <c r="B25" s="49"/>
      <c r="C25" s="49"/>
      <c r="D25" s="49"/>
      <c r="E25" s="49"/>
      <c r="F25" s="49"/>
      <c r="G25" s="35" t="s">
        <v>0</v>
      </c>
      <c r="H25" s="29"/>
      <c r="I25" s="35" t="s">
        <v>0</v>
      </c>
      <c r="J25" s="29"/>
      <c r="K25" s="35" t="s">
        <v>0</v>
      </c>
      <c r="L25" s="29"/>
      <c r="M25" s="35" t="s">
        <v>0</v>
      </c>
      <c r="N25" s="29"/>
      <c r="O25" s="35" t="s">
        <v>0</v>
      </c>
      <c r="P25" s="29"/>
      <c r="Q25" s="35" t="s">
        <v>0</v>
      </c>
      <c r="R25" s="29"/>
    </row>
    <row r="26" spans="1:18" ht="12.75">
      <c r="A26" s="37" t="s">
        <v>23</v>
      </c>
      <c r="B26" s="29"/>
      <c r="C26" s="29"/>
      <c r="D26" s="29"/>
      <c r="E26" s="29"/>
      <c r="F26" s="29"/>
      <c r="G26" s="43">
        <f>G18</f>
        <v>-2418.280000000028</v>
      </c>
      <c r="H26" s="51"/>
      <c r="I26" s="38">
        <v>0</v>
      </c>
      <c r="J26" s="29"/>
      <c r="K26" s="38">
        <v>0</v>
      </c>
      <c r="L26" s="29"/>
      <c r="M26" s="43">
        <f>M18</f>
        <v>-1480.0699999999488</v>
      </c>
      <c r="N26" s="51"/>
      <c r="O26" s="47">
        <v>0</v>
      </c>
      <c r="P26" s="29"/>
      <c r="Q26" s="47">
        <v>0</v>
      </c>
      <c r="R26" s="29"/>
    </row>
    <row r="28" spans="1:4" ht="12.75">
      <c r="A28" s="11"/>
      <c r="B28" s="11"/>
      <c r="C28" s="11"/>
      <c r="D28" s="11"/>
    </row>
    <row r="29" spans="1:4" ht="12.75">
      <c r="A29" s="26" t="s">
        <v>167</v>
      </c>
      <c r="B29" s="26" t="s">
        <v>239</v>
      </c>
      <c r="C29" s="26"/>
      <c r="D29" s="11"/>
    </row>
    <row r="30" spans="1:4" ht="12.75">
      <c r="A30" s="26" t="s">
        <v>168</v>
      </c>
      <c r="B30" s="26" t="s">
        <v>238</v>
      </c>
      <c r="C30" s="26"/>
      <c r="D30" s="11"/>
    </row>
    <row r="31" ht="12.75">
      <c r="D31" s="11"/>
    </row>
    <row r="32" spans="1:4" ht="12.75">
      <c r="A32" s="24" t="s">
        <v>240</v>
      </c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</sheetData>
  <sheetProtection/>
  <mergeCells count="112">
    <mergeCell ref="A26:F26"/>
    <mergeCell ref="G26:H26"/>
    <mergeCell ref="I26:J26"/>
    <mergeCell ref="M26:N26"/>
    <mergeCell ref="O26:P26"/>
    <mergeCell ref="Q26:R26"/>
    <mergeCell ref="K26:L26"/>
    <mergeCell ref="A25:F25"/>
    <mergeCell ref="G25:H25"/>
    <mergeCell ref="I25:J25"/>
    <mergeCell ref="M25:N25"/>
    <mergeCell ref="O25:P25"/>
    <mergeCell ref="Q25:R25"/>
    <mergeCell ref="K25:L25"/>
    <mergeCell ref="A24:F24"/>
    <mergeCell ref="G24:H24"/>
    <mergeCell ref="I24:J24"/>
    <mergeCell ref="M24:N24"/>
    <mergeCell ref="O24:P24"/>
    <mergeCell ref="Q24:R24"/>
    <mergeCell ref="A23:F23"/>
    <mergeCell ref="G23:H23"/>
    <mergeCell ref="I23:J23"/>
    <mergeCell ref="M23:N23"/>
    <mergeCell ref="O23:P23"/>
    <mergeCell ref="Q23:R23"/>
    <mergeCell ref="A22:F22"/>
    <mergeCell ref="G22:H22"/>
    <mergeCell ref="I22:J22"/>
    <mergeCell ref="M22:N22"/>
    <mergeCell ref="O22:P22"/>
    <mergeCell ref="Q22:R22"/>
    <mergeCell ref="A21:F21"/>
    <mergeCell ref="G21:H21"/>
    <mergeCell ref="I21:J21"/>
    <mergeCell ref="M21:N21"/>
    <mergeCell ref="O21:P21"/>
    <mergeCell ref="Q21:R21"/>
    <mergeCell ref="A20:F20"/>
    <mergeCell ref="G20:H20"/>
    <mergeCell ref="I20:J20"/>
    <mergeCell ref="M20:N20"/>
    <mergeCell ref="O20:P20"/>
    <mergeCell ref="Q20:R20"/>
    <mergeCell ref="A19:F19"/>
    <mergeCell ref="G19:H19"/>
    <mergeCell ref="I19:J19"/>
    <mergeCell ref="M19:N19"/>
    <mergeCell ref="O19:P19"/>
    <mergeCell ref="Q19:R19"/>
    <mergeCell ref="K19:L19"/>
    <mergeCell ref="A18:F18"/>
    <mergeCell ref="G18:H18"/>
    <mergeCell ref="I18:J18"/>
    <mergeCell ref="M18:N18"/>
    <mergeCell ref="O18:P18"/>
    <mergeCell ref="Q18:R18"/>
    <mergeCell ref="K18:L18"/>
    <mergeCell ref="A17:F17"/>
    <mergeCell ref="G17:H17"/>
    <mergeCell ref="I17:J17"/>
    <mergeCell ref="M17:N17"/>
    <mergeCell ref="O17:P17"/>
    <mergeCell ref="Q17:R17"/>
    <mergeCell ref="K17:L17"/>
    <mergeCell ref="A16:F16"/>
    <mergeCell ref="G16:H16"/>
    <mergeCell ref="I16:J16"/>
    <mergeCell ref="M16:N16"/>
    <mergeCell ref="O16:P16"/>
    <mergeCell ref="Q16:R16"/>
    <mergeCell ref="A15:F15"/>
    <mergeCell ref="G15:H15"/>
    <mergeCell ref="I15:J15"/>
    <mergeCell ref="M15:N15"/>
    <mergeCell ref="O15:P15"/>
    <mergeCell ref="Q15:R15"/>
    <mergeCell ref="A14:F14"/>
    <mergeCell ref="G14:H14"/>
    <mergeCell ref="I14:J14"/>
    <mergeCell ref="M14:N14"/>
    <mergeCell ref="O14:P14"/>
    <mergeCell ref="Q14:R14"/>
    <mergeCell ref="A13:F13"/>
    <mergeCell ref="G13:H13"/>
    <mergeCell ref="I13:J13"/>
    <mergeCell ref="M13:N13"/>
    <mergeCell ref="O13:P13"/>
    <mergeCell ref="Q13:R13"/>
    <mergeCell ref="K13:L13"/>
    <mergeCell ref="A12:F12"/>
    <mergeCell ref="G12:H12"/>
    <mergeCell ref="I12:J12"/>
    <mergeCell ref="M12:N12"/>
    <mergeCell ref="O12:P12"/>
    <mergeCell ref="Q12:R12"/>
    <mergeCell ref="K12:L12"/>
    <mergeCell ref="A7:Q7"/>
    <mergeCell ref="A8:Q8"/>
    <mergeCell ref="A11:F11"/>
    <mergeCell ref="G11:H11"/>
    <mergeCell ref="I11:J11"/>
    <mergeCell ref="M11:N11"/>
    <mergeCell ref="O11:P11"/>
    <mergeCell ref="Q11:R11"/>
    <mergeCell ref="K11:L11"/>
    <mergeCell ref="A1:B1"/>
    <mergeCell ref="A2:B2"/>
    <mergeCell ref="A3:B3"/>
    <mergeCell ref="A4:B4"/>
    <mergeCell ref="A5:B5"/>
    <mergeCell ref="A6:Q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77"/>
  <sheetViews>
    <sheetView zoomScalePageLayoutView="0" workbookViewId="0" topLeftCell="A27">
      <selection activeCell="N39" sqref="N39:O39"/>
    </sheetView>
  </sheetViews>
  <sheetFormatPr defaultColWidth="9.140625" defaultRowHeight="12.75"/>
  <cols>
    <col min="2" max="2" width="11.28125" style="0" customWidth="1"/>
    <col min="4" max="4" width="5.7109375" style="0" customWidth="1"/>
    <col min="5" max="5" width="5.8515625" style="0" customWidth="1"/>
    <col min="6" max="6" width="6.8515625" style="0" customWidth="1"/>
    <col min="7" max="7" width="3.421875" style="0" customWidth="1"/>
    <col min="8" max="8" width="8.57421875" style="0" customWidth="1"/>
    <col min="9" max="9" width="7.00390625" style="0" customWidth="1"/>
    <col min="11" max="11" width="9.00390625" style="0" customWidth="1"/>
    <col min="12" max="13" width="8.57421875" style="0" customWidth="1"/>
    <col min="14" max="14" width="7.421875" style="0" customWidth="1"/>
    <col min="15" max="15" width="7.7109375" style="0" customWidth="1"/>
    <col min="16" max="16" width="5.57421875" style="0" customWidth="1"/>
    <col min="17" max="17" width="4.7109375" style="0" customWidth="1"/>
    <col min="18" max="18" width="5.00390625" style="0" customWidth="1"/>
    <col min="19" max="19" width="4.8515625" style="0" customWidth="1"/>
  </cols>
  <sheetData>
    <row r="1" spans="1:4" ht="12.75">
      <c r="A1" s="29" t="s">
        <v>163</v>
      </c>
      <c r="B1" s="29"/>
      <c r="C1" s="1"/>
      <c r="D1" s="2"/>
    </row>
    <row r="2" spans="1:4" ht="12.75">
      <c r="A2" s="29" t="s">
        <v>162</v>
      </c>
      <c r="B2" s="29"/>
      <c r="C2" s="1"/>
      <c r="D2" s="3"/>
    </row>
    <row r="3" spans="1:2" ht="12.75">
      <c r="A3" s="29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18" s="5" customFormat="1" ht="18">
      <c r="A6" s="59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2.75">
      <c r="A7" s="3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10" spans="1:19" ht="12.75">
      <c r="A10" s="61" t="s">
        <v>1</v>
      </c>
      <c r="B10" s="29"/>
      <c r="C10" s="29"/>
      <c r="D10" s="29"/>
      <c r="E10" s="29"/>
      <c r="F10" s="29"/>
      <c r="G10" s="29"/>
      <c r="H10" s="61" t="s">
        <v>2</v>
      </c>
      <c r="I10" s="29"/>
      <c r="J10" s="61" t="s">
        <v>3</v>
      </c>
      <c r="K10" s="29"/>
      <c r="L10" s="34" t="s">
        <v>206</v>
      </c>
      <c r="M10" s="29"/>
      <c r="N10" s="61" t="s">
        <v>4</v>
      </c>
      <c r="O10" s="29"/>
      <c r="P10" s="34" t="s">
        <v>204</v>
      </c>
      <c r="Q10" s="29"/>
      <c r="R10" s="34" t="s">
        <v>205</v>
      </c>
      <c r="S10" s="29"/>
    </row>
    <row r="11" spans="1:19" ht="12.75">
      <c r="A11" s="62" t="s">
        <v>7</v>
      </c>
      <c r="B11" s="29"/>
      <c r="C11" s="29"/>
      <c r="D11" s="29"/>
      <c r="E11" s="29"/>
      <c r="F11" s="29"/>
      <c r="G11" s="29"/>
      <c r="H11" s="63" t="s">
        <v>8</v>
      </c>
      <c r="I11" s="29"/>
      <c r="J11" s="63" t="s">
        <v>9</v>
      </c>
      <c r="K11" s="29"/>
      <c r="L11" s="63" t="s">
        <v>10</v>
      </c>
      <c r="M11" s="29"/>
      <c r="N11" s="63" t="s">
        <v>11</v>
      </c>
      <c r="O11" s="29"/>
      <c r="P11" s="63" t="s">
        <v>12</v>
      </c>
      <c r="Q11" s="29"/>
      <c r="R11" s="63" t="s">
        <v>207</v>
      </c>
      <c r="S11" s="29"/>
    </row>
    <row r="12" spans="1:21" ht="12.75">
      <c r="A12" s="64" t="s">
        <v>13</v>
      </c>
      <c r="B12" s="29"/>
      <c r="C12" s="29"/>
      <c r="D12" s="29"/>
      <c r="E12" s="29"/>
      <c r="F12" s="29"/>
      <c r="G12" s="29"/>
      <c r="H12" s="56">
        <f>H13+H20+H26+H23</f>
        <v>571511.75</v>
      </c>
      <c r="I12" s="51"/>
      <c r="J12" s="56">
        <f>J13+J20+J26</f>
        <v>563413.31</v>
      </c>
      <c r="K12" s="51"/>
      <c r="L12" s="56">
        <v>648139.23</v>
      </c>
      <c r="M12" s="51"/>
      <c r="N12" s="56">
        <f>N13+N20+N26+N23</f>
        <v>660817.1499999999</v>
      </c>
      <c r="O12" s="51"/>
      <c r="P12" s="65">
        <f>(N12/H12)*100</f>
        <v>115.62617041556886</v>
      </c>
      <c r="Q12" s="66"/>
      <c r="R12" s="65">
        <f>(N12/L12)*100</f>
        <v>101.95604885697168</v>
      </c>
      <c r="S12" s="66"/>
      <c r="U12" s="24"/>
    </row>
    <row r="13" spans="1:19" ht="27" customHeight="1">
      <c r="A13" s="48" t="s">
        <v>25</v>
      </c>
      <c r="B13" s="49"/>
      <c r="C13" s="49"/>
      <c r="D13" s="49"/>
      <c r="E13" s="49"/>
      <c r="F13" s="49"/>
      <c r="G13" s="49"/>
      <c r="H13" s="56">
        <f>H14+H16+H18</f>
        <v>514162.08</v>
      </c>
      <c r="I13" s="51"/>
      <c r="J13" s="56">
        <f>J14+J16+J18</f>
        <v>503085.80000000005</v>
      </c>
      <c r="K13" s="51"/>
      <c r="L13" s="56">
        <f>L14+L16+L18</f>
        <v>583711.2999999999</v>
      </c>
      <c r="M13" s="51"/>
      <c r="N13" s="56">
        <v>594586.19</v>
      </c>
      <c r="O13" s="51"/>
      <c r="P13" s="65">
        <f aca="true" t="shared" si="0" ref="P13:P22">(N13/H13)*100</f>
        <v>115.64178167320311</v>
      </c>
      <c r="Q13" s="66"/>
      <c r="R13" s="65">
        <f>(N13/L13)*100</f>
        <v>101.86305970091722</v>
      </c>
      <c r="S13" s="66"/>
    </row>
    <row r="14" spans="1:19" ht="27" customHeight="1">
      <c r="A14" s="54" t="s">
        <v>173</v>
      </c>
      <c r="B14" s="54"/>
      <c r="C14" s="54"/>
      <c r="D14" s="54"/>
      <c r="E14" s="54"/>
      <c r="F14" s="54"/>
      <c r="G14" s="54"/>
      <c r="H14" s="56">
        <v>0</v>
      </c>
      <c r="I14" s="51"/>
      <c r="J14" s="56">
        <v>0</v>
      </c>
      <c r="K14" s="51"/>
      <c r="L14" s="56">
        <v>8898.83</v>
      </c>
      <c r="M14" s="51"/>
      <c r="N14" s="57">
        <v>8898.83</v>
      </c>
      <c r="O14" s="44"/>
      <c r="P14" s="65">
        <v>0</v>
      </c>
      <c r="Q14" s="66"/>
      <c r="R14" s="65">
        <f>(N14/L14)*100</f>
        <v>100</v>
      </c>
      <c r="S14" s="66"/>
    </row>
    <row r="15" spans="1:19" ht="14.25" customHeight="1">
      <c r="A15" s="54" t="s">
        <v>174</v>
      </c>
      <c r="B15" s="54"/>
      <c r="C15" s="54"/>
      <c r="D15" s="54"/>
      <c r="E15" s="54"/>
      <c r="F15" s="54"/>
      <c r="G15" s="54"/>
      <c r="H15" s="57">
        <v>0</v>
      </c>
      <c r="I15" s="44"/>
      <c r="J15" s="57">
        <v>0</v>
      </c>
      <c r="K15" s="44"/>
      <c r="L15" s="57">
        <v>8898.83</v>
      </c>
      <c r="M15" s="44"/>
      <c r="N15" s="58">
        <v>8898.83</v>
      </c>
      <c r="O15" s="52"/>
      <c r="P15" s="65">
        <v>0</v>
      </c>
      <c r="Q15" s="66"/>
      <c r="R15" s="65">
        <f>(N15/L15)*100</f>
        <v>100</v>
      </c>
      <c r="S15" s="66"/>
    </row>
    <row r="16" spans="1:19" ht="27" customHeight="1">
      <c r="A16" s="54" t="s">
        <v>175</v>
      </c>
      <c r="B16" s="54"/>
      <c r="C16" s="54"/>
      <c r="D16" s="54"/>
      <c r="E16" s="54"/>
      <c r="F16" s="54"/>
      <c r="G16" s="54"/>
      <c r="H16" s="43">
        <v>28535.4</v>
      </c>
      <c r="I16" s="55"/>
      <c r="J16" s="43">
        <v>28535.4</v>
      </c>
      <c r="K16" s="55"/>
      <c r="L16" s="43">
        <v>0</v>
      </c>
      <c r="M16" s="55"/>
      <c r="N16" s="43">
        <v>23145.3</v>
      </c>
      <c r="O16" s="55"/>
      <c r="P16" s="67">
        <f t="shared" si="0"/>
        <v>81.1108307575853</v>
      </c>
      <c r="Q16" s="68"/>
      <c r="R16" s="67">
        <v>0</v>
      </c>
      <c r="S16" s="68"/>
    </row>
    <row r="17" spans="1:19" ht="27" customHeight="1">
      <c r="A17" s="54" t="s">
        <v>176</v>
      </c>
      <c r="B17" s="49"/>
      <c r="C17" s="49"/>
      <c r="D17" s="49"/>
      <c r="E17" s="49"/>
      <c r="F17" s="49"/>
      <c r="G17" s="49"/>
      <c r="H17" s="53">
        <v>28535.4</v>
      </c>
      <c r="I17" s="51"/>
      <c r="J17" s="53">
        <v>28535.4</v>
      </c>
      <c r="K17" s="51"/>
      <c r="L17" s="53">
        <v>0</v>
      </c>
      <c r="M17" s="51"/>
      <c r="N17" s="53">
        <v>23145.3</v>
      </c>
      <c r="O17" s="51"/>
      <c r="P17" s="67">
        <f t="shared" si="0"/>
        <v>81.1108307575853</v>
      </c>
      <c r="Q17" s="68"/>
      <c r="R17" s="67">
        <v>0</v>
      </c>
      <c r="S17" s="68"/>
    </row>
    <row r="18" spans="1:19" ht="26.25" customHeight="1">
      <c r="A18" s="49" t="s">
        <v>26</v>
      </c>
      <c r="B18" s="49"/>
      <c r="C18" s="49"/>
      <c r="D18" s="49"/>
      <c r="E18" s="49"/>
      <c r="F18" s="49"/>
      <c r="G18" s="49"/>
      <c r="H18" s="53">
        <v>485626.68</v>
      </c>
      <c r="I18" s="51"/>
      <c r="J18" s="53">
        <v>474550.4</v>
      </c>
      <c r="K18" s="51"/>
      <c r="L18" s="53">
        <v>574812.47</v>
      </c>
      <c r="M18" s="51"/>
      <c r="N18" s="53">
        <v>562542.06</v>
      </c>
      <c r="O18" s="51"/>
      <c r="P18" s="67">
        <f t="shared" si="0"/>
        <v>115.83837609581089</v>
      </c>
      <c r="Q18" s="68"/>
      <c r="R18" s="67">
        <f>(N18/L18)*100</f>
        <v>97.86531944931536</v>
      </c>
      <c r="S18" s="68"/>
    </row>
    <row r="19" spans="1:19" ht="25.5" customHeight="1">
      <c r="A19" s="49" t="s">
        <v>27</v>
      </c>
      <c r="B19" s="49"/>
      <c r="C19" s="49"/>
      <c r="D19" s="49"/>
      <c r="E19" s="49"/>
      <c r="F19" s="49"/>
      <c r="G19" s="49"/>
      <c r="H19" s="53">
        <v>485626.68</v>
      </c>
      <c r="I19" s="51"/>
      <c r="J19" s="53">
        <v>474550.4</v>
      </c>
      <c r="K19" s="51"/>
      <c r="L19" s="53">
        <v>574812.47</v>
      </c>
      <c r="M19" s="51"/>
      <c r="N19" s="53">
        <v>562542.06</v>
      </c>
      <c r="O19" s="51"/>
      <c r="P19" s="67">
        <f t="shared" si="0"/>
        <v>115.83837609581089</v>
      </c>
      <c r="Q19" s="68"/>
      <c r="R19" s="67">
        <f aca="true" t="shared" si="1" ref="R19:R31">(N19/L19)*100</f>
        <v>97.86531944931536</v>
      </c>
      <c r="S19" s="68"/>
    </row>
    <row r="20" spans="1:19" ht="26.25" customHeight="1">
      <c r="A20" s="48" t="s">
        <v>28</v>
      </c>
      <c r="B20" s="49"/>
      <c r="C20" s="49"/>
      <c r="D20" s="49"/>
      <c r="E20" s="49"/>
      <c r="F20" s="49"/>
      <c r="G20" s="49"/>
      <c r="H20" s="56">
        <v>32493.2</v>
      </c>
      <c r="I20" s="51"/>
      <c r="J20" s="56">
        <v>37560.56</v>
      </c>
      <c r="K20" s="51"/>
      <c r="L20" s="56">
        <v>37560</v>
      </c>
      <c r="M20" s="51"/>
      <c r="N20" s="56">
        <v>38283.14</v>
      </c>
      <c r="O20" s="51"/>
      <c r="P20" s="65">
        <f t="shared" si="0"/>
        <v>117.81892826806839</v>
      </c>
      <c r="Q20" s="66"/>
      <c r="R20" s="65">
        <f t="shared" si="1"/>
        <v>101.92529286474974</v>
      </c>
      <c r="S20" s="66"/>
    </row>
    <row r="21" spans="1:19" ht="12.75">
      <c r="A21" s="29" t="s">
        <v>29</v>
      </c>
      <c r="B21" s="29"/>
      <c r="C21" s="29"/>
      <c r="D21" s="29"/>
      <c r="E21" s="29"/>
      <c r="F21" s="29"/>
      <c r="G21" s="29"/>
      <c r="H21" s="57">
        <v>32493.2</v>
      </c>
      <c r="I21" s="44"/>
      <c r="J21" s="53">
        <v>37560.56</v>
      </c>
      <c r="K21" s="51"/>
      <c r="L21" s="53">
        <v>37560</v>
      </c>
      <c r="M21" s="53"/>
      <c r="N21" s="53">
        <v>38283.14</v>
      </c>
      <c r="O21" s="51"/>
      <c r="P21" s="67">
        <f t="shared" si="0"/>
        <v>117.81892826806839</v>
      </c>
      <c r="Q21" s="68"/>
      <c r="R21" s="67">
        <f t="shared" si="1"/>
        <v>101.92529286474974</v>
      </c>
      <c r="S21" s="68"/>
    </row>
    <row r="22" spans="1:19" ht="12.75">
      <c r="A22" s="29" t="s">
        <v>30</v>
      </c>
      <c r="B22" s="29"/>
      <c r="C22" s="29"/>
      <c r="D22" s="29"/>
      <c r="E22" s="29"/>
      <c r="F22" s="29"/>
      <c r="G22" s="29"/>
      <c r="H22" s="57">
        <v>32493.2</v>
      </c>
      <c r="I22" s="44"/>
      <c r="J22" s="53">
        <v>37560.56</v>
      </c>
      <c r="K22" s="51"/>
      <c r="L22" s="53">
        <v>37560</v>
      </c>
      <c r="M22" s="53"/>
      <c r="N22" s="53">
        <v>38283.14</v>
      </c>
      <c r="O22" s="51"/>
      <c r="P22" s="67">
        <f t="shared" si="0"/>
        <v>117.81892826806839</v>
      </c>
      <c r="Q22" s="68"/>
      <c r="R22" s="67">
        <f t="shared" si="1"/>
        <v>101.92529286474974</v>
      </c>
      <c r="S22" s="68"/>
    </row>
    <row r="23" spans="1:19" ht="25.5" customHeight="1">
      <c r="A23" s="48" t="s">
        <v>234</v>
      </c>
      <c r="B23" s="49"/>
      <c r="C23" s="49"/>
      <c r="D23" s="49"/>
      <c r="E23" s="49"/>
      <c r="F23" s="49"/>
      <c r="G23" s="49"/>
      <c r="H23" s="43">
        <v>968.88</v>
      </c>
      <c r="I23" s="55"/>
      <c r="J23" s="43">
        <v>0</v>
      </c>
      <c r="K23" s="55"/>
      <c r="L23" s="43">
        <v>2750</v>
      </c>
      <c r="M23" s="55"/>
      <c r="N23" s="43">
        <v>4500</v>
      </c>
      <c r="O23" s="55"/>
      <c r="P23" s="81">
        <f>(N23/H23)*100</f>
        <v>464.45380232846173</v>
      </c>
      <c r="Q23" s="82"/>
      <c r="R23" s="81">
        <f>(N23/L23)*100</f>
        <v>163.63636363636365</v>
      </c>
      <c r="S23" s="82"/>
    </row>
    <row r="24" spans="1:19" ht="25.5" customHeight="1">
      <c r="A24" s="48" t="s">
        <v>235</v>
      </c>
      <c r="B24" s="49"/>
      <c r="C24" s="49"/>
      <c r="D24" s="49"/>
      <c r="E24" s="49"/>
      <c r="F24" s="49"/>
      <c r="G24" s="49"/>
      <c r="H24" s="57">
        <v>968.88</v>
      </c>
      <c r="I24" s="44"/>
      <c r="J24" s="53">
        <v>0</v>
      </c>
      <c r="K24" s="51"/>
      <c r="L24" s="53">
        <v>2750</v>
      </c>
      <c r="M24" s="51"/>
      <c r="N24" s="53">
        <v>4500</v>
      </c>
      <c r="O24" s="51"/>
      <c r="P24" s="67">
        <f>(N24/H24)*100</f>
        <v>464.45380232846173</v>
      </c>
      <c r="Q24" s="68"/>
      <c r="R24" s="67">
        <f>(N24/L24)*100</f>
        <v>163.63636363636365</v>
      </c>
      <c r="S24" s="68"/>
    </row>
    <row r="25" spans="1:19" ht="12.75">
      <c r="A25" s="24" t="s">
        <v>236</v>
      </c>
      <c r="H25" s="57">
        <v>968.88</v>
      </c>
      <c r="I25" s="44"/>
      <c r="J25" s="53">
        <v>0</v>
      </c>
      <c r="K25" s="51"/>
      <c r="L25" s="53">
        <v>2750</v>
      </c>
      <c r="M25" s="51"/>
      <c r="N25" s="53">
        <v>4500</v>
      </c>
      <c r="O25" s="51"/>
      <c r="P25" s="67">
        <f>(N25/H25)*100</f>
        <v>464.45380232846173</v>
      </c>
      <c r="Q25" s="68"/>
      <c r="R25" s="67">
        <f>(N25/L25)*100</f>
        <v>163.63636363636365</v>
      </c>
      <c r="S25" s="68"/>
    </row>
    <row r="26" spans="1:19" ht="25.5" customHeight="1">
      <c r="A26" s="48" t="s">
        <v>31</v>
      </c>
      <c r="B26" s="49"/>
      <c r="C26" s="49"/>
      <c r="D26" s="49"/>
      <c r="E26" s="49"/>
      <c r="F26" s="49"/>
      <c r="G26" s="49"/>
      <c r="H26" s="56">
        <v>23887.59</v>
      </c>
      <c r="I26" s="51"/>
      <c r="J26" s="56">
        <v>22766.95</v>
      </c>
      <c r="K26" s="51"/>
      <c r="L26" s="56">
        <v>27817.67</v>
      </c>
      <c r="M26" s="51"/>
      <c r="N26" s="56">
        <v>23447.82</v>
      </c>
      <c r="O26" s="51"/>
      <c r="P26" s="65">
        <f aca="true" t="shared" si="2" ref="P26:P72">(N26/H26)*100</f>
        <v>98.1590022266792</v>
      </c>
      <c r="Q26" s="66"/>
      <c r="R26" s="65">
        <f t="shared" si="1"/>
        <v>84.29109986566094</v>
      </c>
      <c r="S26" s="66"/>
    </row>
    <row r="27" spans="1:19" ht="25.5" customHeight="1">
      <c r="A27" s="49" t="s">
        <v>32</v>
      </c>
      <c r="B27" s="49"/>
      <c r="C27" s="49"/>
      <c r="D27" s="49"/>
      <c r="E27" s="49"/>
      <c r="F27" s="49"/>
      <c r="G27" s="49"/>
      <c r="H27" s="58">
        <v>23887.59</v>
      </c>
      <c r="I27" s="52"/>
      <c r="J27" s="58">
        <v>22766.95</v>
      </c>
      <c r="K27" s="52"/>
      <c r="L27" s="58">
        <v>27817.67</v>
      </c>
      <c r="M27" s="52"/>
      <c r="N27" s="58">
        <v>23447.82</v>
      </c>
      <c r="O27" s="52"/>
      <c r="P27" s="67">
        <f t="shared" si="2"/>
        <v>98.1590022266792</v>
      </c>
      <c r="Q27" s="68"/>
      <c r="R27" s="67">
        <f t="shared" si="1"/>
        <v>84.29109986566094</v>
      </c>
      <c r="S27" s="68"/>
    </row>
    <row r="28" spans="1:19" ht="25.5" customHeight="1">
      <c r="A28" s="69" t="s">
        <v>33</v>
      </c>
      <c r="B28" s="69"/>
      <c r="C28" s="69"/>
      <c r="D28" s="69"/>
      <c r="E28" s="69"/>
      <c r="F28" s="69"/>
      <c r="G28" s="69"/>
      <c r="H28" s="58">
        <v>23887.59</v>
      </c>
      <c r="I28" s="52"/>
      <c r="J28" s="58">
        <v>22766.95</v>
      </c>
      <c r="K28" s="52"/>
      <c r="L28" s="58">
        <v>27817.67</v>
      </c>
      <c r="M28" s="52"/>
      <c r="N28" s="58">
        <v>23447.82</v>
      </c>
      <c r="O28" s="52"/>
      <c r="P28" s="70">
        <f t="shared" si="2"/>
        <v>98.1590022266792</v>
      </c>
      <c r="Q28" s="71"/>
      <c r="R28" s="70">
        <f t="shared" si="1"/>
        <v>84.29109986566094</v>
      </c>
      <c r="S28" s="71"/>
    </row>
    <row r="29" spans="1:19" ht="12.75">
      <c r="A29" s="72" t="s">
        <v>15</v>
      </c>
      <c r="B29" s="51"/>
      <c r="C29" s="51"/>
      <c r="D29" s="51"/>
      <c r="E29" s="51"/>
      <c r="F29" s="51"/>
      <c r="G29" s="51"/>
      <c r="H29" s="56">
        <f>H30+H39+H66</f>
        <v>561976.05</v>
      </c>
      <c r="I29" s="51"/>
      <c r="J29" s="56">
        <f>J30+J39</f>
        <v>553857.26</v>
      </c>
      <c r="K29" s="51"/>
      <c r="L29" s="56">
        <f>L30+L39</f>
        <v>630991.23</v>
      </c>
      <c r="M29" s="51"/>
      <c r="N29" s="56">
        <f>N30+N39+N66</f>
        <v>636774.9400000001</v>
      </c>
      <c r="O29" s="51"/>
      <c r="P29" s="73">
        <f t="shared" si="2"/>
        <v>113.3099782455142</v>
      </c>
      <c r="Q29" s="74"/>
      <c r="R29" s="73">
        <f t="shared" si="1"/>
        <v>100.91660703430063</v>
      </c>
      <c r="S29" s="74"/>
    </row>
    <row r="30" spans="1:19" ht="12.75">
      <c r="A30" s="72" t="s">
        <v>34</v>
      </c>
      <c r="B30" s="51"/>
      <c r="C30" s="51"/>
      <c r="D30" s="51"/>
      <c r="E30" s="51"/>
      <c r="F30" s="51"/>
      <c r="G30" s="51"/>
      <c r="H30" s="56">
        <v>432665.95</v>
      </c>
      <c r="I30" s="51"/>
      <c r="J30" s="56">
        <f>J31+J35+J37</f>
        <v>452544.96</v>
      </c>
      <c r="K30" s="51"/>
      <c r="L30" s="56">
        <f>L31+L35+L37</f>
        <v>502533</v>
      </c>
      <c r="M30" s="51"/>
      <c r="N30" s="56">
        <f>N32+N33+N34+N36+N38</f>
        <v>520374.16000000003</v>
      </c>
      <c r="O30" s="51"/>
      <c r="P30" s="73">
        <f t="shared" si="2"/>
        <v>120.27157672102462</v>
      </c>
      <c r="Q30" s="74"/>
      <c r="R30" s="73">
        <f t="shared" si="1"/>
        <v>103.55024645147684</v>
      </c>
      <c r="S30" s="74"/>
    </row>
    <row r="31" spans="1:19" ht="12.75">
      <c r="A31" s="51" t="s">
        <v>35</v>
      </c>
      <c r="B31" s="51"/>
      <c r="C31" s="51"/>
      <c r="D31" s="51"/>
      <c r="E31" s="51"/>
      <c r="F31" s="51"/>
      <c r="G31" s="51"/>
      <c r="H31" s="53">
        <v>361757.11</v>
      </c>
      <c r="I31" s="51"/>
      <c r="J31" s="53">
        <f>SUM(J32:J34)</f>
        <v>381246.26</v>
      </c>
      <c r="K31" s="51"/>
      <c r="L31" s="53">
        <f>SUM(L32:L34)</f>
        <v>412700</v>
      </c>
      <c r="M31" s="51"/>
      <c r="N31" s="56">
        <f>SUM(N32:N34)</f>
        <v>429524.34</v>
      </c>
      <c r="O31" s="51"/>
      <c r="P31" s="70">
        <f t="shared" si="2"/>
        <v>118.73279836849649</v>
      </c>
      <c r="Q31" s="71"/>
      <c r="R31" s="70">
        <f t="shared" si="1"/>
        <v>104.07665132057184</v>
      </c>
      <c r="S31" s="71"/>
    </row>
    <row r="32" spans="1:19" ht="12.75">
      <c r="A32" s="51" t="s">
        <v>36</v>
      </c>
      <c r="B32" s="51"/>
      <c r="C32" s="51"/>
      <c r="D32" s="51"/>
      <c r="E32" s="51"/>
      <c r="F32" s="51"/>
      <c r="G32" s="51"/>
      <c r="H32" s="53">
        <v>326893.39</v>
      </c>
      <c r="I32" s="51"/>
      <c r="J32" s="53">
        <v>350388.21</v>
      </c>
      <c r="K32" s="51"/>
      <c r="L32" s="53">
        <v>365000</v>
      </c>
      <c r="M32" s="51"/>
      <c r="N32" s="53">
        <v>385703.06</v>
      </c>
      <c r="O32" s="51"/>
      <c r="P32" s="70">
        <f t="shared" si="2"/>
        <v>117.99047389731557</v>
      </c>
      <c r="Q32" s="71"/>
      <c r="R32" s="70">
        <f aca="true" t="shared" si="3" ref="R32:R38">(N32/L32)*100</f>
        <v>105.67207123287672</v>
      </c>
      <c r="S32" s="71"/>
    </row>
    <row r="33" spans="1:19" ht="12.75">
      <c r="A33" s="51" t="s">
        <v>37</v>
      </c>
      <c r="B33" s="51"/>
      <c r="C33" s="51"/>
      <c r="D33" s="51"/>
      <c r="E33" s="51"/>
      <c r="F33" s="51"/>
      <c r="G33" s="51"/>
      <c r="H33" s="53">
        <v>22545.77</v>
      </c>
      <c r="I33" s="51"/>
      <c r="J33" s="53">
        <v>19908.42</v>
      </c>
      <c r="K33" s="51"/>
      <c r="L33" s="53">
        <v>36000</v>
      </c>
      <c r="M33" s="51"/>
      <c r="N33" s="53">
        <v>34808.02</v>
      </c>
      <c r="O33" s="51"/>
      <c r="P33" s="70">
        <f t="shared" si="2"/>
        <v>154.3882510998737</v>
      </c>
      <c r="Q33" s="71"/>
      <c r="R33" s="70">
        <f t="shared" si="3"/>
        <v>96.68894444444443</v>
      </c>
      <c r="S33" s="71"/>
    </row>
    <row r="34" spans="1:19" ht="12.75">
      <c r="A34" s="52" t="s">
        <v>177</v>
      </c>
      <c r="B34" s="51"/>
      <c r="C34" s="51"/>
      <c r="D34" s="51"/>
      <c r="E34" s="51"/>
      <c r="F34" s="51"/>
      <c r="G34" s="51"/>
      <c r="H34" s="53">
        <v>12317.96</v>
      </c>
      <c r="I34" s="51"/>
      <c r="J34" s="53">
        <v>10949.63</v>
      </c>
      <c r="K34" s="51"/>
      <c r="L34" s="53">
        <v>11700</v>
      </c>
      <c r="M34" s="51"/>
      <c r="N34" s="53">
        <v>9013.26</v>
      </c>
      <c r="O34" s="51"/>
      <c r="P34" s="70">
        <f t="shared" si="2"/>
        <v>73.17169401426861</v>
      </c>
      <c r="Q34" s="71"/>
      <c r="R34" s="70">
        <f t="shared" si="3"/>
        <v>77.03641025641026</v>
      </c>
      <c r="S34" s="71"/>
    </row>
    <row r="35" spans="1:19" ht="12.75">
      <c r="A35" s="51" t="s">
        <v>38</v>
      </c>
      <c r="B35" s="51"/>
      <c r="C35" s="51"/>
      <c r="D35" s="51"/>
      <c r="E35" s="51"/>
      <c r="F35" s="51"/>
      <c r="G35" s="51"/>
      <c r="H35" s="53">
        <v>16266.67</v>
      </c>
      <c r="I35" s="51"/>
      <c r="J35" s="53">
        <v>14360.62</v>
      </c>
      <c r="K35" s="51"/>
      <c r="L35" s="53">
        <v>16833</v>
      </c>
      <c r="M35" s="51"/>
      <c r="N35" s="53">
        <v>19946.95</v>
      </c>
      <c r="O35" s="51"/>
      <c r="P35" s="70">
        <f t="shared" si="2"/>
        <v>122.62466749494519</v>
      </c>
      <c r="Q35" s="71"/>
      <c r="R35" s="70">
        <f t="shared" si="3"/>
        <v>118.49907918968692</v>
      </c>
      <c r="S35" s="71"/>
    </row>
    <row r="36" spans="1:19" ht="12.75">
      <c r="A36" s="51" t="s">
        <v>39</v>
      </c>
      <c r="B36" s="51"/>
      <c r="C36" s="51"/>
      <c r="D36" s="51"/>
      <c r="E36" s="51"/>
      <c r="F36" s="51"/>
      <c r="G36" s="51"/>
      <c r="H36" s="53">
        <v>16266.67</v>
      </c>
      <c r="I36" s="51"/>
      <c r="J36" s="53">
        <v>14360.62</v>
      </c>
      <c r="K36" s="51"/>
      <c r="L36" s="53">
        <v>16833</v>
      </c>
      <c r="M36" s="51"/>
      <c r="N36" s="53">
        <v>19946.95</v>
      </c>
      <c r="O36" s="51"/>
      <c r="P36" s="70">
        <f t="shared" si="2"/>
        <v>122.62466749494519</v>
      </c>
      <c r="Q36" s="71"/>
      <c r="R36" s="70">
        <f t="shared" si="3"/>
        <v>118.49907918968692</v>
      </c>
      <c r="S36" s="71"/>
    </row>
    <row r="37" spans="1:19" ht="12.75">
      <c r="A37" s="51" t="s">
        <v>40</v>
      </c>
      <c r="B37" s="51"/>
      <c r="C37" s="51"/>
      <c r="D37" s="51"/>
      <c r="E37" s="51"/>
      <c r="F37" s="51"/>
      <c r="G37" s="51"/>
      <c r="H37" s="53">
        <v>54642.17</v>
      </c>
      <c r="I37" s="51"/>
      <c r="J37" s="53">
        <v>56938.08</v>
      </c>
      <c r="K37" s="51"/>
      <c r="L37" s="53">
        <v>73000</v>
      </c>
      <c r="M37" s="51"/>
      <c r="N37" s="53">
        <v>70902.87</v>
      </c>
      <c r="O37" s="51"/>
      <c r="P37" s="70">
        <f t="shared" si="2"/>
        <v>129.75851800907614</v>
      </c>
      <c r="Q37" s="71"/>
      <c r="R37" s="70">
        <f t="shared" si="3"/>
        <v>97.12721917808219</v>
      </c>
      <c r="S37" s="71"/>
    </row>
    <row r="38" spans="1:19" ht="12.75">
      <c r="A38" s="51" t="s">
        <v>41</v>
      </c>
      <c r="B38" s="51"/>
      <c r="C38" s="51"/>
      <c r="D38" s="51"/>
      <c r="E38" s="51"/>
      <c r="F38" s="51"/>
      <c r="G38" s="51"/>
      <c r="H38" s="53">
        <v>54642.17</v>
      </c>
      <c r="I38" s="51"/>
      <c r="J38" s="53">
        <v>56938.08</v>
      </c>
      <c r="K38" s="51"/>
      <c r="L38" s="53">
        <v>73000</v>
      </c>
      <c r="M38" s="51"/>
      <c r="N38" s="53">
        <v>70902.87</v>
      </c>
      <c r="O38" s="51"/>
      <c r="P38" s="70">
        <f t="shared" si="2"/>
        <v>129.75851800907614</v>
      </c>
      <c r="Q38" s="71"/>
      <c r="R38" s="70">
        <f t="shared" si="3"/>
        <v>97.12721917808219</v>
      </c>
      <c r="S38" s="71"/>
    </row>
    <row r="39" spans="1:19" ht="12.75">
      <c r="A39" s="72" t="s">
        <v>42</v>
      </c>
      <c r="B39" s="51"/>
      <c r="C39" s="51"/>
      <c r="D39" s="51"/>
      <c r="E39" s="51"/>
      <c r="F39" s="51"/>
      <c r="G39" s="51"/>
      <c r="H39" s="56">
        <f>H40+H44+H50+H60</f>
        <v>129008.24</v>
      </c>
      <c r="I39" s="51"/>
      <c r="J39" s="56">
        <f>J40+J44+J50+J60</f>
        <v>101312.30000000002</v>
      </c>
      <c r="K39" s="51"/>
      <c r="L39" s="56">
        <f>L40+L44+L50+L60</f>
        <v>128458.23000000001</v>
      </c>
      <c r="M39" s="51"/>
      <c r="N39" s="56">
        <f>N40+N44+N50+N60</f>
        <v>116400.78</v>
      </c>
      <c r="O39" s="51"/>
      <c r="P39" s="73">
        <f t="shared" si="2"/>
        <v>90.22739942812954</v>
      </c>
      <c r="Q39" s="74"/>
      <c r="R39" s="73">
        <f>(N39/L39)*100</f>
        <v>90.61371933896332</v>
      </c>
      <c r="S39" s="74"/>
    </row>
    <row r="40" spans="1:19" ht="12.75">
      <c r="A40" s="55" t="s">
        <v>43</v>
      </c>
      <c r="B40" s="55"/>
      <c r="C40" s="55"/>
      <c r="D40" s="55"/>
      <c r="E40" s="55"/>
      <c r="F40" s="55"/>
      <c r="G40" s="55"/>
      <c r="H40" s="43">
        <v>45482</v>
      </c>
      <c r="I40" s="55"/>
      <c r="J40" s="43">
        <f>SUM(J41:J43)</f>
        <v>35171.55</v>
      </c>
      <c r="K40" s="55"/>
      <c r="L40" s="43">
        <f>SUM(L41:L43)</f>
        <v>50473.6</v>
      </c>
      <c r="M40" s="55"/>
      <c r="N40" s="56">
        <f>SUM(N41:N43)</f>
        <v>45027</v>
      </c>
      <c r="O40" s="51"/>
      <c r="P40" s="70">
        <f t="shared" si="2"/>
        <v>98.99960423903961</v>
      </c>
      <c r="Q40" s="71"/>
      <c r="R40" s="70">
        <f>(N40/L40)*100</f>
        <v>89.20901223609967</v>
      </c>
      <c r="S40" s="71"/>
    </row>
    <row r="41" spans="1:19" ht="12.75">
      <c r="A41" s="51" t="s">
        <v>44</v>
      </c>
      <c r="B41" s="51"/>
      <c r="C41" s="51"/>
      <c r="D41" s="51"/>
      <c r="E41" s="51"/>
      <c r="F41" s="51"/>
      <c r="G41" s="51"/>
      <c r="H41" s="53">
        <v>5447.8</v>
      </c>
      <c r="I41" s="51"/>
      <c r="J41" s="53">
        <v>8096.09</v>
      </c>
      <c r="K41" s="51"/>
      <c r="L41" s="53">
        <v>7401.1</v>
      </c>
      <c r="M41" s="51"/>
      <c r="N41" s="53">
        <v>7673.41</v>
      </c>
      <c r="O41" s="51"/>
      <c r="P41" s="70">
        <f t="shared" si="2"/>
        <v>140.8533720033775</v>
      </c>
      <c r="Q41" s="71"/>
      <c r="R41" s="70">
        <f aca="true" t="shared" si="4" ref="R41:R65">(N41/L41)*100</f>
        <v>103.67931793922524</v>
      </c>
      <c r="S41" s="71"/>
    </row>
    <row r="42" spans="1:19" ht="12.75">
      <c r="A42" s="51" t="s">
        <v>45</v>
      </c>
      <c r="B42" s="51"/>
      <c r="C42" s="51"/>
      <c r="D42" s="51"/>
      <c r="E42" s="51"/>
      <c r="F42" s="51"/>
      <c r="G42" s="51"/>
      <c r="H42" s="53">
        <v>39785.07</v>
      </c>
      <c r="I42" s="51"/>
      <c r="J42" s="53">
        <v>26544.56</v>
      </c>
      <c r="K42" s="51"/>
      <c r="L42" s="53">
        <v>42700</v>
      </c>
      <c r="M42" s="51"/>
      <c r="N42" s="53">
        <v>36918.59</v>
      </c>
      <c r="O42" s="51"/>
      <c r="P42" s="70">
        <f t="shared" si="2"/>
        <v>92.79508619690753</v>
      </c>
      <c r="Q42" s="71"/>
      <c r="R42" s="70">
        <f t="shared" si="4"/>
        <v>86.46039812646369</v>
      </c>
      <c r="S42" s="71"/>
    </row>
    <row r="43" spans="1:19" ht="12.75">
      <c r="A43" s="51" t="s">
        <v>46</v>
      </c>
      <c r="B43" s="51"/>
      <c r="C43" s="51"/>
      <c r="D43" s="51"/>
      <c r="E43" s="51"/>
      <c r="F43" s="51"/>
      <c r="G43" s="51"/>
      <c r="H43" s="53">
        <v>249.13</v>
      </c>
      <c r="I43" s="51"/>
      <c r="J43" s="53">
        <v>530.9</v>
      </c>
      <c r="K43" s="51"/>
      <c r="L43" s="53">
        <v>372.5</v>
      </c>
      <c r="M43" s="51"/>
      <c r="N43" s="53">
        <v>435</v>
      </c>
      <c r="O43" s="51"/>
      <c r="P43" s="70">
        <f t="shared" si="2"/>
        <v>174.6076345682977</v>
      </c>
      <c r="Q43" s="71"/>
      <c r="R43" s="70">
        <f t="shared" si="4"/>
        <v>116.7785234899329</v>
      </c>
      <c r="S43" s="71"/>
    </row>
    <row r="44" spans="1:19" ht="12.75">
      <c r="A44" s="55" t="s">
        <v>47</v>
      </c>
      <c r="B44" s="55"/>
      <c r="C44" s="55"/>
      <c r="D44" s="55"/>
      <c r="E44" s="55"/>
      <c r="F44" s="55"/>
      <c r="G44" s="55"/>
      <c r="H44" s="43">
        <v>21552.14</v>
      </c>
      <c r="I44" s="55"/>
      <c r="J44" s="43">
        <f>SUM(J45:J49)</f>
        <v>14785.33</v>
      </c>
      <c r="K44" s="55"/>
      <c r="L44" s="43">
        <f>SUM(L45:L49)</f>
        <v>18758.670000000002</v>
      </c>
      <c r="M44" s="55"/>
      <c r="N44" s="56">
        <f>SUM(N45:N49)</f>
        <v>14995.21</v>
      </c>
      <c r="O44" s="51"/>
      <c r="P44" s="70">
        <f t="shared" si="2"/>
        <v>69.57643185317096</v>
      </c>
      <c r="Q44" s="71"/>
      <c r="R44" s="70">
        <f t="shared" si="4"/>
        <v>79.93749023784734</v>
      </c>
      <c r="S44" s="71"/>
    </row>
    <row r="45" spans="1:19" ht="12.75">
      <c r="A45" s="51" t="s">
        <v>48</v>
      </c>
      <c r="B45" s="51"/>
      <c r="C45" s="51"/>
      <c r="D45" s="51"/>
      <c r="E45" s="51"/>
      <c r="F45" s="51"/>
      <c r="G45" s="51"/>
      <c r="H45" s="53">
        <v>2783.02</v>
      </c>
      <c r="I45" s="51"/>
      <c r="J45" s="53">
        <v>4910.75</v>
      </c>
      <c r="K45" s="51"/>
      <c r="L45" s="53">
        <v>3095.82</v>
      </c>
      <c r="M45" s="51"/>
      <c r="N45" s="53">
        <v>2526.25</v>
      </c>
      <c r="O45" s="51"/>
      <c r="P45" s="70">
        <f t="shared" si="2"/>
        <v>90.77369188866771</v>
      </c>
      <c r="Q45" s="71"/>
      <c r="R45" s="70">
        <f t="shared" si="4"/>
        <v>81.60196652260144</v>
      </c>
      <c r="S45" s="71"/>
    </row>
    <row r="46" spans="1:19" ht="12.75">
      <c r="A46" s="51" t="s">
        <v>49</v>
      </c>
      <c r="B46" s="51"/>
      <c r="C46" s="51"/>
      <c r="D46" s="51"/>
      <c r="E46" s="51"/>
      <c r="F46" s="51"/>
      <c r="G46" s="51"/>
      <c r="H46" s="53">
        <v>9179.62</v>
      </c>
      <c r="I46" s="51"/>
      <c r="J46" s="53">
        <v>5547.82</v>
      </c>
      <c r="K46" s="51"/>
      <c r="L46" s="53">
        <v>8372.18</v>
      </c>
      <c r="M46" s="51"/>
      <c r="N46" s="53">
        <v>4724.66</v>
      </c>
      <c r="O46" s="51"/>
      <c r="P46" s="70">
        <f t="shared" si="2"/>
        <v>51.469015057268166</v>
      </c>
      <c r="Q46" s="71"/>
      <c r="R46" s="70">
        <f t="shared" si="4"/>
        <v>56.43285261425339</v>
      </c>
      <c r="S46" s="71"/>
    </row>
    <row r="47" spans="1:19" ht="12.75">
      <c r="A47" s="51" t="s">
        <v>50</v>
      </c>
      <c r="B47" s="51"/>
      <c r="C47" s="51"/>
      <c r="D47" s="51"/>
      <c r="E47" s="51"/>
      <c r="F47" s="51"/>
      <c r="G47" s="51"/>
      <c r="H47" s="53">
        <v>493.72</v>
      </c>
      <c r="I47" s="51"/>
      <c r="J47" s="53">
        <v>2256.29</v>
      </c>
      <c r="K47" s="51"/>
      <c r="L47" s="53">
        <v>2429.06</v>
      </c>
      <c r="M47" s="51"/>
      <c r="N47" s="53">
        <v>3019.49</v>
      </c>
      <c r="O47" s="51"/>
      <c r="P47" s="70">
        <f t="shared" si="2"/>
        <v>611.5794377379891</v>
      </c>
      <c r="Q47" s="71"/>
      <c r="R47" s="70">
        <f t="shared" si="4"/>
        <v>124.30693354631008</v>
      </c>
      <c r="S47" s="71"/>
    </row>
    <row r="48" spans="1:19" ht="12.75">
      <c r="A48" s="51" t="s">
        <v>51</v>
      </c>
      <c r="B48" s="51"/>
      <c r="C48" s="51"/>
      <c r="D48" s="51"/>
      <c r="E48" s="51"/>
      <c r="F48" s="51"/>
      <c r="G48" s="51"/>
      <c r="H48" s="53">
        <v>9035.38</v>
      </c>
      <c r="I48" s="51"/>
      <c r="J48" s="53">
        <v>1990.84</v>
      </c>
      <c r="K48" s="51"/>
      <c r="L48" s="53">
        <v>4790.62</v>
      </c>
      <c r="M48" s="51"/>
      <c r="N48" s="53">
        <v>4653.82</v>
      </c>
      <c r="O48" s="51"/>
      <c r="P48" s="70">
        <f t="shared" si="2"/>
        <v>51.50663281455788</v>
      </c>
      <c r="Q48" s="71"/>
      <c r="R48" s="70">
        <f t="shared" si="4"/>
        <v>97.14441972020322</v>
      </c>
      <c r="S48" s="71"/>
    </row>
    <row r="49" spans="1:19" ht="12.75">
      <c r="A49" s="51" t="s">
        <v>52</v>
      </c>
      <c r="B49" s="51"/>
      <c r="C49" s="51"/>
      <c r="D49" s="51"/>
      <c r="E49" s="51"/>
      <c r="F49" s="51"/>
      <c r="G49" s="51"/>
      <c r="H49" s="53">
        <v>60.4</v>
      </c>
      <c r="I49" s="51"/>
      <c r="J49" s="53">
        <v>79.63</v>
      </c>
      <c r="K49" s="51"/>
      <c r="L49" s="53">
        <v>70.99</v>
      </c>
      <c r="M49" s="51"/>
      <c r="N49" s="53">
        <v>70.99</v>
      </c>
      <c r="O49" s="51"/>
      <c r="P49" s="70">
        <f t="shared" si="2"/>
        <v>117.53311258278146</v>
      </c>
      <c r="Q49" s="71"/>
      <c r="R49" s="70">
        <f t="shared" si="4"/>
        <v>100</v>
      </c>
      <c r="S49" s="71"/>
    </row>
    <row r="50" spans="1:19" ht="12.75">
      <c r="A50" s="55" t="s">
        <v>53</v>
      </c>
      <c r="B50" s="55"/>
      <c r="C50" s="55"/>
      <c r="D50" s="55"/>
      <c r="E50" s="55"/>
      <c r="F50" s="55"/>
      <c r="G50" s="55"/>
      <c r="H50" s="43">
        <v>38911.55</v>
      </c>
      <c r="I50" s="55"/>
      <c r="J50" s="43">
        <f>SUM(J51:J59)</f>
        <v>29011.29</v>
      </c>
      <c r="K50" s="55"/>
      <c r="L50" s="43">
        <f>SUM(L51:L59)</f>
        <v>34169.45</v>
      </c>
      <c r="M50" s="55"/>
      <c r="N50" s="56">
        <f>SUM(N51:N59)</f>
        <v>34092.630000000005</v>
      </c>
      <c r="O50" s="51"/>
      <c r="P50" s="70">
        <f t="shared" si="2"/>
        <v>87.61570793247763</v>
      </c>
      <c r="Q50" s="71"/>
      <c r="R50" s="70">
        <f t="shared" si="4"/>
        <v>99.77517929027248</v>
      </c>
      <c r="S50" s="71"/>
    </row>
    <row r="51" spans="1:19" ht="12.75">
      <c r="A51" s="51" t="s">
        <v>54</v>
      </c>
      <c r="B51" s="51"/>
      <c r="C51" s="51"/>
      <c r="D51" s="51"/>
      <c r="E51" s="51"/>
      <c r="F51" s="51"/>
      <c r="G51" s="51"/>
      <c r="H51" s="53">
        <v>1285.51</v>
      </c>
      <c r="I51" s="51"/>
      <c r="J51" s="53">
        <v>2415.56</v>
      </c>
      <c r="K51" s="51"/>
      <c r="L51" s="53">
        <v>1620</v>
      </c>
      <c r="M51" s="51"/>
      <c r="N51" s="53">
        <v>1684.79</v>
      </c>
      <c r="O51" s="51"/>
      <c r="P51" s="70">
        <f t="shared" si="2"/>
        <v>131.06004620734183</v>
      </c>
      <c r="Q51" s="71"/>
      <c r="R51" s="70">
        <f t="shared" si="4"/>
        <v>103.99938271604938</v>
      </c>
      <c r="S51" s="71"/>
    </row>
    <row r="52" spans="1:19" ht="12.75">
      <c r="A52" s="51" t="s">
        <v>55</v>
      </c>
      <c r="B52" s="51"/>
      <c r="C52" s="51"/>
      <c r="D52" s="51"/>
      <c r="E52" s="51"/>
      <c r="F52" s="51"/>
      <c r="G52" s="51"/>
      <c r="H52" s="53">
        <v>5609.39</v>
      </c>
      <c r="I52" s="51"/>
      <c r="J52" s="53">
        <v>3417.61</v>
      </c>
      <c r="K52" s="51"/>
      <c r="L52" s="53">
        <v>11234.88</v>
      </c>
      <c r="M52" s="51"/>
      <c r="N52" s="53">
        <v>12855.29</v>
      </c>
      <c r="O52" s="51"/>
      <c r="P52" s="70">
        <f t="shared" si="2"/>
        <v>229.17447351672823</v>
      </c>
      <c r="Q52" s="71"/>
      <c r="R52" s="70">
        <f t="shared" si="4"/>
        <v>114.4230289954143</v>
      </c>
      <c r="S52" s="71"/>
    </row>
    <row r="53" spans="1:20" ht="12.75">
      <c r="A53" s="51" t="s">
        <v>56</v>
      </c>
      <c r="B53" s="51"/>
      <c r="C53" s="51"/>
      <c r="D53" s="51"/>
      <c r="E53" s="51"/>
      <c r="F53" s="51"/>
      <c r="G53" s="51"/>
      <c r="H53" s="53">
        <v>3917.48</v>
      </c>
      <c r="I53" s="51"/>
      <c r="J53" s="53">
        <v>1327.23</v>
      </c>
      <c r="K53" s="51"/>
      <c r="L53" s="53">
        <v>290</v>
      </c>
      <c r="M53" s="51"/>
      <c r="N53" s="53">
        <v>290.21</v>
      </c>
      <c r="O53" s="51"/>
      <c r="P53" s="70">
        <f t="shared" si="2"/>
        <v>7.40807866281385</v>
      </c>
      <c r="Q53" s="71"/>
      <c r="R53" s="70">
        <f t="shared" si="4"/>
        <v>100.07241379310344</v>
      </c>
      <c r="S53" s="71"/>
      <c r="T53" s="11"/>
    </row>
    <row r="54" spans="1:19" ht="12.75">
      <c r="A54" s="51" t="s">
        <v>57</v>
      </c>
      <c r="B54" s="51"/>
      <c r="C54" s="51"/>
      <c r="D54" s="51"/>
      <c r="E54" s="51"/>
      <c r="F54" s="51"/>
      <c r="G54" s="51"/>
      <c r="H54" s="53">
        <v>82.69</v>
      </c>
      <c r="I54" s="51"/>
      <c r="J54" s="53">
        <v>84.41</v>
      </c>
      <c r="K54" s="51"/>
      <c r="L54" s="53">
        <v>84.41</v>
      </c>
      <c r="M54" s="51"/>
      <c r="N54" s="53">
        <v>107.87</v>
      </c>
      <c r="O54" s="51"/>
      <c r="P54" s="70">
        <f t="shared" si="2"/>
        <v>130.4510823557867</v>
      </c>
      <c r="Q54" s="71"/>
      <c r="R54" s="70">
        <f t="shared" si="4"/>
        <v>127.79291553133515</v>
      </c>
      <c r="S54" s="71"/>
    </row>
    <row r="55" spans="1:19" ht="12.75">
      <c r="A55" s="52" t="s">
        <v>178</v>
      </c>
      <c r="B55" s="51"/>
      <c r="C55" s="51"/>
      <c r="D55" s="51"/>
      <c r="E55" s="51"/>
      <c r="F55" s="51"/>
      <c r="G55" s="51"/>
      <c r="H55" s="53">
        <v>1.59</v>
      </c>
      <c r="I55" s="51"/>
      <c r="J55" s="53">
        <v>1.59</v>
      </c>
      <c r="K55" s="51"/>
      <c r="L55" s="53">
        <v>1.59</v>
      </c>
      <c r="M55" s="51"/>
      <c r="N55" s="53">
        <v>1.59</v>
      </c>
      <c r="O55" s="51"/>
      <c r="P55" s="70">
        <f t="shared" si="2"/>
        <v>100</v>
      </c>
      <c r="Q55" s="71"/>
      <c r="R55" s="70">
        <f t="shared" si="4"/>
        <v>100</v>
      </c>
      <c r="S55" s="71"/>
    </row>
    <row r="56" spans="1:19" ht="12.75">
      <c r="A56" s="51" t="s">
        <v>58</v>
      </c>
      <c r="B56" s="51"/>
      <c r="C56" s="51"/>
      <c r="D56" s="51"/>
      <c r="E56" s="51"/>
      <c r="F56" s="51"/>
      <c r="G56" s="51"/>
      <c r="H56" s="53">
        <v>637.07</v>
      </c>
      <c r="I56" s="51"/>
      <c r="J56" s="53">
        <v>663.61</v>
      </c>
      <c r="K56" s="51"/>
      <c r="L56" s="53">
        <v>637.08</v>
      </c>
      <c r="M56" s="51"/>
      <c r="N56" s="53">
        <v>637.08</v>
      </c>
      <c r="O56" s="51"/>
      <c r="P56" s="75">
        <v>0</v>
      </c>
      <c r="Q56" s="76"/>
      <c r="R56" s="70">
        <f t="shared" si="4"/>
        <v>100</v>
      </c>
      <c r="S56" s="71"/>
    </row>
    <row r="57" spans="1:19" ht="12.75">
      <c r="A57" s="51" t="s">
        <v>59</v>
      </c>
      <c r="B57" s="51"/>
      <c r="C57" s="51"/>
      <c r="D57" s="51"/>
      <c r="E57" s="51"/>
      <c r="F57" s="51"/>
      <c r="G57" s="51"/>
      <c r="H57" s="53">
        <v>23031.94</v>
      </c>
      <c r="I57" s="51"/>
      <c r="J57" s="53">
        <v>16192.18</v>
      </c>
      <c r="K57" s="51"/>
      <c r="L57" s="53">
        <v>13931.21</v>
      </c>
      <c r="M57" s="51"/>
      <c r="N57" s="53">
        <v>13518.14</v>
      </c>
      <c r="O57" s="51"/>
      <c r="P57" s="70">
        <f t="shared" si="2"/>
        <v>58.693015004380875</v>
      </c>
      <c r="Q57" s="71"/>
      <c r="R57" s="70">
        <f t="shared" si="4"/>
        <v>97.03493092129112</v>
      </c>
      <c r="S57" s="71"/>
    </row>
    <row r="58" spans="1:19" ht="12.75">
      <c r="A58" s="51" t="s">
        <v>60</v>
      </c>
      <c r="B58" s="51"/>
      <c r="C58" s="51"/>
      <c r="D58" s="51"/>
      <c r="E58" s="51"/>
      <c r="F58" s="51"/>
      <c r="G58" s="51"/>
      <c r="H58" s="53">
        <v>2410.45</v>
      </c>
      <c r="I58" s="51"/>
      <c r="J58" s="53">
        <v>3449.15</v>
      </c>
      <c r="K58" s="51"/>
      <c r="L58" s="53">
        <v>4650.28</v>
      </c>
      <c r="M58" s="51"/>
      <c r="N58" s="53">
        <v>4715.65</v>
      </c>
      <c r="O58" s="51"/>
      <c r="P58" s="70">
        <f t="shared" si="2"/>
        <v>195.6335953867535</v>
      </c>
      <c r="Q58" s="71"/>
      <c r="R58" s="70">
        <f t="shared" si="4"/>
        <v>101.40572180599878</v>
      </c>
      <c r="S58" s="71"/>
    </row>
    <row r="59" spans="1:19" ht="12.75">
      <c r="A59" s="51" t="s">
        <v>61</v>
      </c>
      <c r="B59" s="51"/>
      <c r="C59" s="51"/>
      <c r="D59" s="51"/>
      <c r="E59" s="51"/>
      <c r="F59" s="51"/>
      <c r="G59" s="51"/>
      <c r="H59" s="53">
        <v>1935.43</v>
      </c>
      <c r="I59" s="51"/>
      <c r="J59" s="53">
        <v>1459.95</v>
      </c>
      <c r="K59" s="51"/>
      <c r="L59" s="53">
        <v>1720</v>
      </c>
      <c r="M59" s="51"/>
      <c r="N59" s="53">
        <v>282.01</v>
      </c>
      <c r="O59" s="51"/>
      <c r="P59" s="70">
        <f t="shared" si="2"/>
        <v>14.570922224001901</v>
      </c>
      <c r="Q59" s="71"/>
      <c r="R59" s="70">
        <f t="shared" si="4"/>
        <v>16.39593023255814</v>
      </c>
      <c r="S59" s="71"/>
    </row>
    <row r="60" spans="1:19" ht="12.75">
      <c r="A60" s="55" t="s">
        <v>62</v>
      </c>
      <c r="B60" s="55"/>
      <c r="C60" s="55"/>
      <c r="D60" s="55"/>
      <c r="E60" s="55"/>
      <c r="F60" s="55"/>
      <c r="G60" s="55"/>
      <c r="H60" s="43">
        <v>23062.55</v>
      </c>
      <c r="I60" s="55"/>
      <c r="J60" s="43">
        <f>SUM(J61:J65)</f>
        <v>22344.13</v>
      </c>
      <c r="K60" s="55"/>
      <c r="L60" s="43">
        <f>SUM(L61:L65)</f>
        <v>25056.510000000002</v>
      </c>
      <c r="M60" s="55"/>
      <c r="N60" s="56">
        <f>SUM(N61:N65)</f>
        <v>22285.940000000002</v>
      </c>
      <c r="O60" s="51"/>
      <c r="P60" s="70">
        <f t="shared" si="2"/>
        <v>96.63259266646578</v>
      </c>
      <c r="Q60" s="71"/>
      <c r="R60" s="70">
        <f t="shared" si="4"/>
        <v>88.94271388952411</v>
      </c>
      <c r="S60" s="71"/>
    </row>
    <row r="61" spans="1:19" ht="12.75">
      <c r="A61" s="51" t="s">
        <v>63</v>
      </c>
      <c r="B61" s="51"/>
      <c r="C61" s="51"/>
      <c r="D61" s="51"/>
      <c r="E61" s="51"/>
      <c r="F61" s="51"/>
      <c r="G61" s="51"/>
      <c r="H61" s="53">
        <v>3209.39</v>
      </c>
      <c r="I61" s="51"/>
      <c r="J61" s="53">
        <v>3318.07</v>
      </c>
      <c r="K61" s="51"/>
      <c r="L61" s="53">
        <v>3200</v>
      </c>
      <c r="M61" s="51"/>
      <c r="N61" s="53">
        <v>3193.91</v>
      </c>
      <c r="O61" s="51"/>
      <c r="P61" s="70">
        <f t="shared" si="2"/>
        <v>99.51766535073642</v>
      </c>
      <c r="Q61" s="71"/>
      <c r="R61" s="70">
        <f t="shared" si="4"/>
        <v>99.8096875</v>
      </c>
      <c r="S61" s="71"/>
    </row>
    <row r="62" spans="1:19" ht="12.75">
      <c r="A62" s="51" t="s">
        <v>64</v>
      </c>
      <c r="B62" s="51"/>
      <c r="C62" s="51"/>
      <c r="D62" s="51"/>
      <c r="E62" s="51"/>
      <c r="F62" s="51"/>
      <c r="G62" s="51"/>
      <c r="H62" s="53">
        <v>5817.84</v>
      </c>
      <c r="I62" s="51"/>
      <c r="J62" s="53">
        <v>2760.63</v>
      </c>
      <c r="K62" s="51"/>
      <c r="L62" s="53">
        <v>4985.18</v>
      </c>
      <c r="M62" s="51"/>
      <c r="N62" s="53">
        <v>6291.27</v>
      </c>
      <c r="O62" s="51"/>
      <c r="P62" s="70">
        <f t="shared" si="2"/>
        <v>108.13755620642713</v>
      </c>
      <c r="Q62" s="71"/>
      <c r="R62" s="70">
        <f t="shared" si="4"/>
        <v>126.19945518516884</v>
      </c>
      <c r="S62" s="71"/>
    </row>
    <row r="63" spans="1:19" ht="12.75">
      <c r="A63" s="52" t="s">
        <v>179</v>
      </c>
      <c r="B63" s="51"/>
      <c r="C63" s="51"/>
      <c r="D63" s="51"/>
      <c r="E63" s="51"/>
      <c r="F63" s="51"/>
      <c r="G63" s="51"/>
      <c r="H63" s="53">
        <v>982.83</v>
      </c>
      <c r="I63" s="51"/>
      <c r="J63" s="53">
        <v>1327.23</v>
      </c>
      <c r="K63" s="51"/>
      <c r="L63" s="53">
        <v>1111</v>
      </c>
      <c r="M63" s="51"/>
      <c r="N63" s="53">
        <v>1111</v>
      </c>
      <c r="O63" s="51"/>
      <c r="P63" s="70">
        <f t="shared" si="2"/>
        <v>113.0409124670594</v>
      </c>
      <c r="Q63" s="71"/>
      <c r="R63" s="70">
        <f t="shared" si="4"/>
        <v>100</v>
      </c>
      <c r="S63" s="71"/>
    </row>
    <row r="64" spans="1:19" ht="12.75">
      <c r="A64" s="51" t="s">
        <v>65</v>
      </c>
      <c r="B64" s="51"/>
      <c r="C64" s="51"/>
      <c r="D64" s="51"/>
      <c r="E64" s="51"/>
      <c r="F64" s="51"/>
      <c r="G64" s="51"/>
      <c r="H64" s="53">
        <v>1481.52</v>
      </c>
      <c r="I64" s="51"/>
      <c r="J64" s="53">
        <v>1433.41</v>
      </c>
      <c r="K64" s="51"/>
      <c r="L64" s="53">
        <v>1680</v>
      </c>
      <c r="M64" s="51"/>
      <c r="N64" s="53">
        <v>1680</v>
      </c>
      <c r="O64" s="51"/>
      <c r="P64" s="70">
        <f t="shared" si="2"/>
        <v>113.39705167665642</v>
      </c>
      <c r="Q64" s="71"/>
      <c r="R64" s="70">
        <f t="shared" si="4"/>
        <v>100</v>
      </c>
      <c r="S64" s="71"/>
    </row>
    <row r="65" spans="1:19" ht="12.75">
      <c r="A65" s="51" t="s">
        <v>66</v>
      </c>
      <c r="B65" s="51"/>
      <c r="C65" s="51"/>
      <c r="D65" s="51"/>
      <c r="E65" s="51"/>
      <c r="F65" s="51"/>
      <c r="G65" s="51"/>
      <c r="H65" s="53">
        <v>11570.97</v>
      </c>
      <c r="I65" s="51"/>
      <c r="J65" s="53">
        <v>13504.79</v>
      </c>
      <c r="K65" s="51"/>
      <c r="L65" s="53">
        <v>14080.33</v>
      </c>
      <c r="M65" s="51"/>
      <c r="N65" s="53">
        <v>10009.76</v>
      </c>
      <c r="O65" s="51"/>
      <c r="P65" s="70">
        <f t="shared" si="2"/>
        <v>86.50752702668835</v>
      </c>
      <c r="Q65" s="71"/>
      <c r="R65" s="70">
        <f t="shared" si="4"/>
        <v>71.09037927378122</v>
      </c>
      <c r="S65" s="71"/>
    </row>
    <row r="66" spans="1:19" ht="12.75">
      <c r="A66" s="72" t="s">
        <v>67</v>
      </c>
      <c r="B66" s="51"/>
      <c r="C66" s="51"/>
      <c r="D66" s="51"/>
      <c r="E66" s="51"/>
      <c r="F66" s="51"/>
      <c r="G66" s="51"/>
      <c r="H66" s="56">
        <v>301.86</v>
      </c>
      <c r="I66" s="51"/>
      <c r="J66" s="56">
        <v>0</v>
      </c>
      <c r="K66" s="51"/>
      <c r="L66" s="56">
        <v>0</v>
      </c>
      <c r="M66" s="51"/>
      <c r="N66" s="56">
        <v>0</v>
      </c>
      <c r="O66" s="51"/>
      <c r="P66" s="77">
        <v>0</v>
      </c>
      <c r="Q66" s="78"/>
      <c r="R66" s="77">
        <v>0</v>
      </c>
      <c r="S66" s="78"/>
    </row>
    <row r="67" spans="1:19" ht="12.75">
      <c r="A67" s="51" t="s">
        <v>68</v>
      </c>
      <c r="B67" s="51"/>
      <c r="C67" s="51"/>
      <c r="D67" s="51"/>
      <c r="E67" s="51"/>
      <c r="F67" s="51"/>
      <c r="G67" s="51"/>
      <c r="H67" s="53">
        <v>301.86</v>
      </c>
      <c r="I67" s="51"/>
      <c r="J67" s="53">
        <v>0</v>
      </c>
      <c r="K67" s="51"/>
      <c r="L67" s="53">
        <v>0</v>
      </c>
      <c r="M67" s="51"/>
      <c r="N67" s="53">
        <v>0</v>
      </c>
      <c r="O67" s="51"/>
      <c r="P67" s="75">
        <v>0</v>
      </c>
      <c r="Q67" s="76"/>
      <c r="R67" s="75">
        <v>0</v>
      </c>
      <c r="S67" s="76"/>
    </row>
    <row r="68" spans="1:19" ht="12.75">
      <c r="A68" s="51" t="s">
        <v>69</v>
      </c>
      <c r="B68" s="51"/>
      <c r="C68" s="51"/>
      <c r="D68" s="51"/>
      <c r="E68" s="51"/>
      <c r="F68" s="51"/>
      <c r="G68" s="51"/>
      <c r="H68" s="53">
        <v>301.86</v>
      </c>
      <c r="I68" s="51"/>
      <c r="J68" s="53">
        <v>0</v>
      </c>
      <c r="K68" s="51"/>
      <c r="L68" s="53">
        <v>0</v>
      </c>
      <c r="M68" s="51"/>
      <c r="N68" s="53">
        <v>0</v>
      </c>
      <c r="O68" s="51"/>
      <c r="P68" s="75">
        <v>0</v>
      </c>
      <c r="Q68" s="76"/>
      <c r="R68" s="75">
        <v>0</v>
      </c>
      <c r="S68" s="76"/>
    </row>
    <row r="69" spans="1:19" ht="12.75">
      <c r="A69" s="72" t="s">
        <v>16</v>
      </c>
      <c r="B69" s="51"/>
      <c r="C69" s="51"/>
      <c r="D69" s="51"/>
      <c r="E69" s="51"/>
      <c r="F69" s="51"/>
      <c r="G69" s="51"/>
      <c r="H69" s="56">
        <f>H70</f>
        <v>11953.98</v>
      </c>
      <c r="I69" s="51"/>
      <c r="J69" s="56">
        <f>J70</f>
        <v>9556.050000000001</v>
      </c>
      <c r="K69" s="51"/>
      <c r="L69" s="56">
        <f>L70</f>
        <v>17148</v>
      </c>
      <c r="M69" s="51"/>
      <c r="N69" s="56">
        <f>N70</f>
        <v>25522.28</v>
      </c>
      <c r="O69" s="51"/>
      <c r="P69" s="73">
        <f t="shared" si="2"/>
        <v>213.50445625640998</v>
      </c>
      <c r="Q69" s="74"/>
      <c r="R69" s="73">
        <f>(N69/L69)*100</f>
        <v>148.8353160718451</v>
      </c>
      <c r="S69" s="74"/>
    </row>
    <row r="70" spans="1:19" ht="12.75">
      <c r="A70" s="72" t="s">
        <v>70</v>
      </c>
      <c r="B70" s="51"/>
      <c r="C70" s="51"/>
      <c r="D70" s="51"/>
      <c r="E70" s="51"/>
      <c r="F70" s="51"/>
      <c r="G70" s="51"/>
      <c r="H70" s="56">
        <f>H71+H74</f>
        <v>11953.98</v>
      </c>
      <c r="I70" s="51"/>
      <c r="J70" s="56">
        <f>J71</f>
        <v>9556.050000000001</v>
      </c>
      <c r="K70" s="51"/>
      <c r="L70" s="56">
        <f>L71</f>
        <v>17148</v>
      </c>
      <c r="M70" s="51"/>
      <c r="N70" s="56">
        <f>N71</f>
        <v>25522.28</v>
      </c>
      <c r="O70" s="51"/>
      <c r="P70" s="73">
        <f t="shared" si="2"/>
        <v>213.50445625640998</v>
      </c>
      <c r="Q70" s="74"/>
      <c r="R70" s="73">
        <f>(N70/L70)*100</f>
        <v>148.8353160718451</v>
      </c>
      <c r="S70" s="74"/>
    </row>
    <row r="71" spans="1:19" ht="12.75">
      <c r="A71" s="51" t="s">
        <v>71</v>
      </c>
      <c r="B71" s="51"/>
      <c r="C71" s="51"/>
      <c r="D71" s="51"/>
      <c r="E71" s="51"/>
      <c r="F71" s="51"/>
      <c r="G71" s="51"/>
      <c r="H71" s="56">
        <f>H72+H73</f>
        <v>11877.66</v>
      </c>
      <c r="I71" s="51"/>
      <c r="J71" s="56">
        <f>SUM(J72:J74)</f>
        <v>9556.050000000001</v>
      </c>
      <c r="K71" s="51"/>
      <c r="L71" s="56">
        <f>SUM(L72:L74)</f>
        <v>17148</v>
      </c>
      <c r="M71" s="51"/>
      <c r="N71" s="56">
        <f>SUM(N72:N75)</f>
        <v>25522.28</v>
      </c>
      <c r="O71" s="51"/>
      <c r="P71" s="79">
        <f t="shared" si="2"/>
        <v>214.87633085978212</v>
      </c>
      <c r="Q71" s="80"/>
      <c r="R71" s="79">
        <f>(N71/L71)*100</f>
        <v>148.8353160718451</v>
      </c>
      <c r="S71" s="80"/>
    </row>
    <row r="72" spans="1:19" ht="12.75">
      <c r="A72" s="51" t="s">
        <v>72</v>
      </c>
      <c r="B72" s="51"/>
      <c r="C72" s="51"/>
      <c r="D72" s="51"/>
      <c r="E72" s="51"/>
      <c r="F72" s="51"/>
      <c r="G72" s="51"/>
      <c r="H72" s="53">
        <v>2060.85</v>
      </c>
      <c r="I72" s="51"/>
      <c r="J72" s="53">
        <v>3384.44</v>
      </c>
      <c r="K72" s="51"/>
      <c r="L72" s="53">
        <v>6500</v>
      </c>
      <c r="M72" s="51"/>
      <c r="N72" s="53">
        <v>13574.46</v>
      </c>
      <c r="O72" s="51"/>
      <c r="P72" s="70">
        <f t="shared" si="2"/>
        <v>658.68258242958</v>
      </c>
      <c r="Q72" s="71"/>
      <c r="R72" s="70">
        <f>(N72/L72)*100</f>
        <v>208.83784615384613</v>
      </c>
      <c r="S72" s="71"/>
    </row>
    <row r="73" spans="1:19" ht="12.75">
      <c r="A73" s="51" t="s">
        <v>73</v>
      </c>
      <c r="B73" s="51"/>
      <c r="C73" s="51"/>
      <c r="D73" s="51"/>
      <c r="E73" s="51"/>
      <c r="F73" s="51"/>
      <c r="G73" s="51"/>
      <c r="H73" s="53">
        <v>9816.81</v>
      </c>
      <c r="I73" s="51"/>
      <c r="J73" s="53">
        <v>6105.25</v>
      </c>
      <c r="K73" s="51"/>
      <c r="L73" s="53">
        <v>10648</v>
      </c>
      <c r="M73" s="51"/>
      <c r="N73" s="53">
        <v>11947.82</v>
      </c>
      <c r="O73" s="51"/>
      <c r="P73" s="70">
        <f>(N73/H73)*100</f>
        <v>121.7077645385823</v>
      </c>
      <c r="Q73" s="71"/>
      <c r="R73" s="70">
        <f>(N73/L73)*100</f>
        <v>112.2071750563486</v>
      </c>
      <c r="S73" s="71"/>
    </row>
    <row r="74" spans="1:19" ht="12.75">
      <c r="A74" s="51" t="s">
        <v>74</v>
      </c>
      <c r="B74" s="51"/>
      <c r="C74" s="51"/>
      <c r="D74" s="51"/>
      <c r="E74" s="51"/>
      <c r="F74" s="51"/>
      <c r="G74" s="51"/>
      <c r="H74" s="53">
        <v>76.32</v>
      </c>
      <c r="I74" s="51"/>
      <c r="J74" s="53">
        <v>66.36</v>
      </c>
      <c r="K74" s="51"/>
      <c r="L74" s="53">
        <v>0</v>
      </c>
      <c r="M74" s="51"/>
      <c r="N74" s="53">
        <v>0</v>
      </c>
      <c r="O74" s="51"/>
      <c r="P74" s="70">
        <v>0</v>
      </c>
      <c r="Q74" s="71"/>
      <c r="R74" s="70">
        <v>0</v>
      </c>
      <c r="S74" s="71"/>
    </row>
    <row r="75" spans="1:19" ht="12.75">
      <c r="A75" s="51" t="s">
        <v>75</v>
      </c>
      <c r="B75" s="51"/>
      <c r="C75" s="51"/>
      <c r="D75" s="51"/>
      <c r="E75" s="51"/>
      <c r="F75" s="51"/>
      <c r="G75" s="51"/>
      <c r="H75" s="53">
        <v>76.32</v>
      </c>
      <c r="I75" s="51"/>
      <c r="J75" s="53">
        <v>66.36</v>
      </c>
      <c r="K75" s="51"/>
      <c r="L75" s="53">
        <v>0</v>
      </c>
      <c r="M75" s="51"/>
      <c r="N75" s="53">
        <v>0</v>
      </c>
      <c r="O75" s="51"/>
      <c r="P75" s="70">
        <v>0</v>
      </c>
      <c r="Q75" s="71"/>
      <c r="R75" s="70">
        <v>0</v>
      </c>
      <c r="S75" s="71"/>
    </row>
    <row r="76" spans="1:20" ht="12.75">
      <c r="A76" s="72" t="s">
        <v>0</v>
      </c>
      <c r="B76" s="51"/>
      <c r="C76" s="51"/>
      <c r="D76" s="51"/>
      <c r="E76" s="51"/>
      <c r="F76" s="51"/>
      <c r="G76" s="51"/>
      <c r="H76" s="72"/>
      <c r="I76" s="51"/>
      <c r="J76" s="72"/>
      <c r="K76" s="51"/>
      <c r="L76" s="11"/>
      <c r="M76" s="11"/>
      <c r="N76" s="72"/>
      <c r="O76" s="51"/>
      <c r="P76" s="72"/>
      <c r="Q76" s="51"/>
      <c r="R76" s="72"/>
      <c r="S76" s="51"/>
      <c r="T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/>
  <mergeCells count="475">
    <mergeCell ref="H25:I25"/>
    <mergeCell ref="J25:K25"/>
    <mergeCell ref="L25:M25"/>
    <mergeCell ref="N25:O25"/>
    <mergeCell ref="P25:Q25"/>
    <mergeCell ref="R25:S25"/>
    <mergeCell ref="P23:Q23"/>
    <mergeCell ref="R23:S23"/>
    <mergeCell ref="H24:I24"/>
    <mergeCell ref="J24:K24"/>
    <mergeCell ref="L24:M24"/>
    <mergeCell ref="N24:O24"/>
    <mergeCell ref="P24:Q24"/>
    <mergeCell ref="R24:S24"/>
    <mergeCell ref="A23:G23"/>
    <mergeCell ref="A24:G24"/>
    <mergeCell ref="H23:I23"/>
    <mergeCell ref="J23:K23"/>
    <mergeCell ref="L23:M23"/>
    <mergeCell ref="N23:O23"/>
    <mergeCell ref="P34:Q34"/>
    <mergeCell ref="R34:S34"/>
    <mergeCell ref="P55:Q55"/>
    <mergeCell ref="R55:S55"/>
    <mergeCell ref="P63:Q63"/>
    <mergeCell ref="R63:S63"/>
    <mergeCell ref="P14:Q14"/>
    <mergeCell ref="P15:Q15"/>
    <mergeCell ref="P16:Q16"/>
    <mergeCell ref="P17:Q17"/>
    <mergeCell ref="R14:S14"/>
    <mergeCell ref="R15:S15"/>
    <mergeCell ref="R16:S16"/>
    <mergeCell ref="R17:S17"/>
    <mergeCell ref="A76:G76"/>
    <mergeCell ref="H76:I76"/>
    <mergeCell ref="J76:K76"/>
    <mergeCell ref="N76:O76"/>
    <mergeCell ref="P76:Q76"/>
    <mergeCell ref="R76:S76"/>
    <mergeCell ref="A75:G75"/>
    <mergeCell ref="H75:I75"/>
    <mergeCell ref="J75:K75"/>
    <mergeCell ref="N75:O75"/>
    <mergeCell ref="P75:Q75"/>
    <mergeCell ref="R75:S75"/>
    <mergeCell ref="L75:M75"/>
    <mergeCell ref="A74:G74"/>
    <mergeCell ref="H74:I74"/>
    <mergeCell ref="J74:K74"/>
    <mergeCell ref="N74:O74"/>
    <mergeCell ref="P74:Q74"/>
    <mergeCell ref="R74:S74"/>
    <mergeCell ref="L74:M74"/>
    <mergeCell ref="A73:G73"/>
    <mergeCell ref="H73:I73"/>
    <mergeCell ref="J73:K73"/>
    <mergeCell ref="N73:O73"/>
    <mergeCell ref="P73:Q73"/>
    <mergeCell ref="R73:S73"/>
    <mergeCell ref="L73:M73"/>
    <mergeCell ref="A72:G72"/>
    <mergeCell ref="H72:I72"/>
    <mergeCell ref="J72:K72"/>
    <mergeCell ref="N72:O72"/>
    <mergeCell ref="P72:Q72"/>
    <mergeCell ref="R72:S72"/>
    <mergeCell ref="L72:M72"/>
    <mergeCell ref="A71:G71"/>
    <mergeCell ref="H71:I71"/>
    <mergeCell ref="J71:K71"/>
    <mergeCell ref="N71:O71"/>
    <mergeCell ref="P71:Q71"/>
    <mergeCell ref="R71:S71"/>
    <mergeCell ref="L71:M71"/>
    <mergeCell ref="A70:G70"/>
    <mergeCell ref="H70:I70"/>
    <mergeCell ref="J70:K70"/>
    <mergeCell ref="N70:O70"/>
    <mergeCell ref="P70:Q70"/>
    <mergeCell ref="R70:S70"/>
    <mergeCell ref="L70:M70"/>
    <mergeCell ref="A69:G69"/>
    <mergeCell ref="H69:I69"/>
    <mergeCell ref="J69:K69"/>
    <mergeCell ref="N69:O69"/>
    <mergeCell ref="P69:Q69"/>
    <mergeCell ref="R69:S69"/>
    <mergeCell ref="L69:M69"/>
    <mergeCell ref="L16:M16"/>
    <mergeCell ref="L17:M17"/>
    <mergeCell ref="L18:M18"/>
    <mergeCell ref="L19:M19"/>
    <mergeCell ref="L20:M20"/>
    <mergeCell ref="L21:M21"/>
    <mergeCell ref="L34:M34"/>
    <mergeCell ref="L35:M35"/>
    <mergeCell ref="L36:M36"/>
    <mergeCell ref="L22:M22"/>
    <mergeCell ref="L26:M26"/>
    <mergeCell ref="L27:M27"/>
    <mergeCell ref="L28:M28"/>
    <mergeCell ref="L29:M29"/>
    <mergeCell ref="L30:M30"/>
    <mergeCell ref="A68:G68"/>
    <mergeCell ref="H68:I68"/>
    <mergeCell ref="J68:K68"/>
    <mergeCell ref="N68:O68"/>
    <mergeCell ref="P68:Q68"/>
    <mergeCell ref="R68:S68"/>
    <mergeCell ref="L68:M68"/>
    <mergeCell ref="A67:G67"/>
    <mergeCell ref="H67:I67"/>
    <mergeCell ref="J67:K67"/>
    <mergeCell ref="N67:O67"/>
    <mergeCell ref="P67:Q67"/>
    <mergeCell ref="R67:S67"/>
    <mergeCell ref="L67:M67"/>
    <mergeCell ref="L63:M63"/>
    <mergeCell ref="L64:M64"/>
    <mergeCell ref="L65:M65"/>
    <mergeCell ref="L66:M66"/>
    <mergeCell ref="L55:M55"/>
    <mergeCell ref="L56:M56"/>
    <mergeCell ref="L57:M57"/>
    <mergeCell ref="L58:M58"/>
    <mergeCell ref="L59:M59"/>
    <mergeCell ref="L60:M60"/>
    <mergeCell ref="A66:G66"/>
    <mergeCell ref="H66:I66"/>
    <mergeCell ref="J66:K66"/>
    <mergeCell ref="N66:O66"/>
    <mergeCell ref="P66:Q66"/>
    <mergeCell ref="R66:S66"/>
    <mergeCell ref="A65:G65"/>
    <mergeCell ref="H65:I65"/>
    <mergeCell ref="J65:K65"/>
    <mergeCell ref="N65:O65"/>
    <mergeCell ref="P65:Q65"/>
    <mergeCell ref="R65:S65"/>
    <mergeCell ref="A64:G64"/>
    <mergeCell ref="H64:I64"/>
    <mergeCell ref="J64:K64"/>
    <mergeCell ref="N64:O64"/>
    <mergeCell ref="P64:Q64"/>
    <mergeCell ref="R64:S64"/>
    <mergeCell ref="A62:G62"/>
    <mergeCell ref="H62:I62"/>
    <mergeCell ref="J62:K62"/>
    <mergeCell ref="N62:O62"/>
    <mergeCell ref="P62:Q62"/>
    <mergeCell ref="R62:S62"/>
    <mergeCell ref="L62:M62"/>
    <mergeCell ref="A61:G61"/>
    <mergeCell ref="H61:I61"/>
    <mergeCell ref="J61:K61"/>
    <mergeCell ref="N61:O61"/>
    <mergeCell ref="P61:Q61"/>
    <mergeCell ref="R61:S61"/>
    <mergeCell ref="L61:M61"/>
    <mergeCell ref="A60:G60"/>
    <mergeCell ref="H60:I60"/>
    <mergeCell ref="J60:K60"/>
    <mergeCell ref="N60:O60"/>
    <mergeCell ref="P60:Q60"/>
    <mergeCell ref="R60:S60"/>
    <mergeCell ref="A59:G59"/>
    <mergeCell ref="H59:I59"/>
    <mergeCell ref="J59:K59"/>
    <mergeCell ref="N59:O59"/>
    <mergeCell ref="P59:Q59"/>
    <mergeCell ref="R59:S59"/>
    <mergeCell ref="A58:G58"/>
    <mergeCell ref="H58:I58"/>
    <mergeCell ref="J58:K58"/>
    <mergeCell ref="N58:O58"/>
    <mergeCell ref="P58:Q58"/>
    <mergeCell ref="R58:S58"/>
    <mergeCell ref="A57:G57"/>
    <mergeCell ref="H57:I57"/>
    <mergeCell ref="J57:K57"/>
    <mergeCell ref="N57:O57"/>
    <mergeCell ref="P57:Q57"/>
    <mergeCell ref="R57:S57"/>
    <mergeCell ref="A56:G56"/>
    <mergeCell ref="H56:I56"/>
    <mergeCell ref="J56:K56"/>
    <mergeCell ref="N56:O56"/>
    <mergeCell ref="P56:Q56"/>
    <mergeCell ref="R56:S56"/>
    <mergeCell ref="A54:G54"/>
    <mergeCell ref="H54:I54"/>
    <mergeCell ref="J54:K54"/>
    <mergeCell ref="N54:O54"/>
    <mergeCell ref="P54:Q54"/>
    <mergeCell ref="R54:S54"/>
    <mergeCell ref="L54:M54"/>
    <mergeCell ref="A53:G53"/>
    <mergeCell ref="H53:I53"/>
    <mergeCell ref="J53:K53"/>
    <mergeCell ref="N53:O53"/>
    <mergeCell ref="P53:Q53"/>
    <mergeCell ref="R53:S53"/>
    <mergeCell ref="L53:M53"/>
    <mergeCell ref="A52:G52"/>
    <mergeCell ref="H52:I52"/>
    <mergeCell ref="J52:K52"/>
    <mergeCell ref="N52:O52"/>
    <mergeCell ref="P52:Q52"/>
    <mergeCell ref="R52:S52"/>
    <mergeCell ref="L52:M52"/>
    <mergeCell ref="A51:G51"/>
    <mergeCell ref="H51:I51"/>
    <mergeCell ref="J51:K51"/>
    <mergeCell ref="N51:O51"/>
    <mergeCell ref="P51:Q51"/>
    <mergeCell ref="R51:S51"/>
    <mergeCell ref="L51:M51"/>
    <mergeCell ref="A50:G50"/>
    <mergeCell ref="H50:I50"/>
    <mergeCell ref="J50:K50"/>
    <mergeCell ref="N50:O50"/>
    <mergeCell ref="P50:Q50"/>
    <mergeCell ref="R50:S50"/>
    <mergeCell ref="L50:M50"/>
    <mergeCell ref="A49:G49"/>
    <mergeCell ref="H49:I49"/>
    <mergeCell ref="J49:K49"/>
    <mergeCell ref="N49:O49"/>
    <mergeCell ref="P49:Q49"/>
    <mergeCell ref="R49:S49"/>
    <mergeCell ref="L49:M49"/>
    <mergeCell ref="A48:G48"/>
    <mergeCell ref="H48:I48"/>
    <mergeCell ref="J48:K48"/>
    <mergeCell ref="N48:O48"/>
    <mergeCell ref="P48:Q48"/>
    <mergeCell ref="R48:S48"/>
    <mergeCell ref="L48:M48"/>
    <mergeCell ref="A47:G47"/>
    <mergeCell ref="H47:I47"/>
    <mergeCell ref="J47:K47"/>
    <mergeCell ref="N47:O47"/>
    <mergeCell ref="P47:Q47"/>
    <mergeCell ref="R47:S47"/>
    <mergeCell ref="L47:M47"/>
    <mergeCell ref="A46:G46"/>
    <mergeCell ref="H46:I46"/>
    <mergeCell ref="J46:K46"/>
    <mergeCell ref="N46:O46"/>
    <mergeCell ref="P46:Q46"/>
    <mergeCell ref="R46:S46"/>
    <mergeCell ref="L46:M46"/>
    <mergeCell ref="A45:G45"/>
    <mergeCell ref="H45:I45"/>
    <mergeCell ref="J45:K45"/>
    <mergeCell ref="N45:O45"/>
    <mergeCell ref="P45:Q45"/>
    <mergeCell ref="R45:S45"/>
    <mergeCell ref="L45:M45"/>
    <mergeCell ref="A44:G44"/>
    <mergeCell ref="H44:I44"/>
    <mergeCell ref="J44:K44"/>
    <mergeCell ref="N44:O44"/>
    <mergeCell ref="P44:Q44"/>
    <mergeCell ref="R44:S44"/>
    <mergeCell ref="L44:M44"/>
    <mergeCell ref="A43:G43"/>
    <mergeCell ref="H43:I43"/>
    <mergeCell ref="J43:K43"/>
    <mergeCell ref="N43:O43"/>
    <mergeCell ref="P43:Q43"/>
    <mergeCell ref="R43:S43"/>
    <mergeCell ref="L43:M43"/>
    <mergeCell ref="A42:G42"/>
    <mergeCell ref="H42:I42"/>
    <mergeCell ref="J42:K42"/>
    <mergeCell ref="N42:O42"/>
    <mergeCell ref="P42:Q42"/>
    <mergeCell ref="R42:S42"/>
    <mergeCell ref="L42:M42"/>
    <mergeCell ref="A41:G41"/>
    <mergeCell ref="H41:I41"/>
    <mergeCell ref="J41:K41"/>
    <mergeCell ref="N41:O41"/>
    <mergeCell ref="P41:Q41"/>
    <mergeCell ref="R41:S41"/>
    <mergeCell ref="L41:M41"/>
    <mergeCell ref="A40:G40"/>
    <mergeCell ref="H40:I40"/>
    <mergeCell ref="J40:K40"/>
    <mergeCell ref="N40:O40"/>
    <mergeCell ref="P40:Q40"/>
    <mergeCell ref="R40:S40"/>
    <mergeCell ref="L40:M40"/>
    <mergeCell ref="A39:G39"/>
    <mergeCell ref="H39:I39"/>
    <mergeCell ref="J39:K39"/>
    <mergeCell ref="N39:O39"/>
    <mergeCell ref="P39:Q39"/>
    <mergeCell ref="R39:S39"/>
    <mergeCell ref="L39:M39"/>
    <mergeCell ref="A38:G38"/>
    <mergeCell ref="H38:I38"/>
    <mergeCell ref="J38:K38"/>
    <mergeCell ref="N38:O38"/>
    <mergeCell ref="P38:Q38"/>
    <mergeCell ref="R38:S38"/>
    <mergeCell ref="L38:M38"/>
    <mergeCell ref="A37:G37"/>
    <mergeCell ref="H37:I37"/>
    <mergeCell ref="J37:K37"/>
    <mergeCell ref="N37:O37"/>
    <mergeCell ref="P37:Q37"/>
    <mergeCell ref="R37:S37"/>
    <mergeCell ref="L37:M37"/>
    <mergeCell ref="A36:G36"/>
    <mergeCell ref="H36:I36"/>
    <mergeCell ref="J36:K36"/>
    <mergeCell ref="N36:O36"/>
    <mergeCell ref="P36:Q36"/>
    <mergeCell ref="R36:S36"/>
    <mergeCell ref="A35:G35"/>
    <mergeCell ref="H35:I35"/>
    <mergeCell ref="J35:K35"/>
    <mergeCell ref="N35:O35"/>
    <mergeCell ref="P35:Q35"/>
    <mergeCell ref="R35:S35"/>
    <mergeCell ref="A33:G33"/>
    <mergeCell ref="H33:I33"/>
    <mergeCell ref="J33:K33"/>
    <mergeCell ref="N33:O33"/>
    <mergeCell ref="P33:Q33"/>
    <mergeCell ref="R33:S33"/>
    <mergeCell ref="L33:M33"/>
    <mergeCell ref="A32:G32"/>
    <mergeCell ref="H32:I32"/>
    <mergeCell ref="J32:K32"/>
    <mergeCell ref="N32:O32"/>
    <mergeCell ref="P32:Q32"/>
    <mergeCell ref="R32:S32"/>
    <mergeCell ref="L32:M32"/>
    <mergeCell ref="A31:G31"/>
    <mergeCell ref="H31:I31"/>
    <mergeCell ref="J31:K31"/>
    <mergeCell ref="N31:O31"/>
    <mergeCell ref="P31:Q31"/>
    <mergeCell ref="R31:S31"/>
    <mergeCell ref="L31:M31"/>
    <mergeCell ref="A30:G30"/>
    <mergeCell ref="H30:I30"/>
    <mergeCell ref="J30:K30"/>
    <mergeCell ref="N30:O30"/>
    <mergeCell ref="P30:Q30"/>
    <mergeCell ref="R30:S30"/>
    <mergeCell ref="A29:G29"/>
    <mergeCell ref="H29:I29"/>
    <mergeCell ref="J29:K29"/>
    <mergeCell ref="N29:O29"/>
    <mergeCell ref="P29:Q29"/>
    <mergeCell ref="R29:S29"/>
    <mergeCell ref="A28:G28"/>
    <mergeCell ref="H28:I28"/>
    <mergeCell ref="J28:K28"/>
    <mergeCell ref="N28:O28"/>
    <mergeCell ref="P28:Q28"/>
    <mergeCell ref="R28:S28"/>
    <mergeCell ref="A27:G27"/>
    <mergeCell ref="H27:I27"/>
    <mergeCell ref="J27:K27"/>
    <mergeCell ref="N27:O27"/>
    <mergeCell ref="P27:Q27"/>
    <mergeCell ref="R27:S27"/>
    <mergeCell ref="A26:G26"/>
    <mergeCell ref="H26:I26"/>
    <mergeCell ref="J26:K26"/>
    <mergeCell ref="N26:O26"/>
    <mergeCell ref="P26:Q26"/>
    <mergeCell ref="R26:S26"/>
    <mergeCell ref="A22:G22"/>
    <mergeCell ref="H22:I22"/>
    <mergeCell ref="J22:K22"/>
    <mergeCell ref="N22:O22"/>
    <mergeCell ref="P22:Q22"/>
    <mergeCell ref="R22:S22"/>
    <mergeCell ref="A21:G21"/>
    <mergeCell ref="H21:I21"/>
    <mergeCell ref="J21:K21"/>
    <mergeCell ref="N21:O21"/>
    <mergeCell ref="P21:Q21"/>
    <mergeCell ref="R21:S21"/>
    <mergeCell ref="A20:G20"/>
    <mergeCell ref="H20:I20"/>
    <mergeCell ref="J20:K20"/>
    <mergeCell ref="N20:O20"/>
    <mergeCell ref="P20:Q20"/>
    <mergeCell ref="R20:S20"/>
    <mergeCell ref="A19:G19"/>
    <mergeCell ref="H19:I19"/>
    <mergeCell ref="J19:K19"/>
    <mergeCell ref="N19:O19"/>
    <mergeCell ref="P19:Q19"/>
    <mergeCell ref="R19:S19"/>
    <mergeCell ref="A18:G18"/>
    <mergeCell ref="H18:I18"/>
    <mergeCell ref="J18:K18"/>
    <mergeCell ref="N18:O18"/>
    <mergeCell ref="P18:Q18"/>
    <mergeCell ref="R18:S18"/>
    <mergeCell ref="A13:G13"/>
    <mergeCell ref="H13:I13"/>
    <mergeCell ref="J13:K13"/>
    <mergeCell ref="N13:O13"/>
    <mergeCell ref="P13:Q13"/>
    <mergeCell ref="R13:S13"/>
    <mergeCell ref="L13:M13"/>
    <mergeCell ref="A12:G12"/>
    <mergeCell ref="H12:I12"/>
    <mergeCell ref="J12:K12"/>
    <mergeCell ref="N12:O12"/>
    <mergeCell ref="P12:Q12"/>
    <mergeCell ref="R12:S12"/>
    <mergeCell ref="L12:M12"/>
    <mergeCell ref="A11:G11"/>
    <mergeCell ref="H11:I11"/>
    <mergeCell ref="J11:K11"/>
    <mergeCell ref="N11:O11"/>
    <mergeCell ref="P11:Q11"/>
    <mergeCell ref="R11:S11"/>
    <mergeCell ref="L11:M11"/>
    <mergeCell ref="A7:R7"/>
    <mergeCell ref="A8:R8"/>
    <mergeCell ref="A10:G10"/>
    <mergeCell ref="H10:I10"/>
    <mergeCell ref="J10:K10"/>
    <mergeCell ref="N10:O10"/>
    <mergeCell ref="P10:Q10"/>
    <mergeCell ref="R10:S10"/>
    <mergeCell ref="L10:M10"/>
    <mergeCell ref="A1:B1"/>
    <mergeCell ref="A2:B2"/>
    <mergeCell ref="A3:B3"/>
    <mergeCell ref="A4:B4"/>
    <mergeCell ref="A5:B5"/>
    <mergeCell ref="A6:R6"/>
    <mergeCell ref="A14:G14"/>
    <mergeCell ref="H14:I14"/>
    <mergeCell ref="J14:K14"/>
    <mergeCell ref="N14:O14"/>
    <mergeCell ref="A15:G15"/>
    <mergeCell ref="H15:I15"/>
    <mergeCell ref="J15:K15"/>
    <mergeCell ref="N15:O15"/>
    <mergeCell ref="L14:M14"/>
    <mergeCell ref="L15:M15"/>
    <mergeCell ref="J55:K55"/>
    <mergeCell ref="N55:O55"/>
    <mergeCell ref="A16:G16"/>
    <mergeCell ref="H16:I16"/>
    <mergeCell ref="J16:K16"/>
    <mergeCell ref="N16:O16"/>
    <mergeCell ref="A17:G17"/>
    <mergeCell ref="H17:I17"/>
    <mergeCell ref="J17:K17"/>
    <mergeCell ref="N17:O17"/>
    <mergeCell ref="A63:G63"/>
    <mergeCell ref="H63:I63"/>
    <mergeCell ref="J63:K63"/>
    <mergeCell ref="N63:O63"/>
    <mergeCell ref="A34:G34"/>
    <mergeCell ref="H34:I34"/>
    <mergeCell ref="J34:K34"/>
    <mergeCell ref="N34:O34"/>
    <mergeCell ref="A55:G55"/>
    <mergeCell ref="H55:I55"/>
  </mergeCells>
  <printOptions/>
  <pageMargins left="0" right="0" top="0.1968503937007874" bottom="0.1968503937007874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26"/>
  <sheetViews>
    <sheetView zoomScalePageLayoutView="0" workbookViewId="0" topLeftCell="A1">
      <selection activeCell="O17" sqref="O17:P17"/>
    </sheetView>
  </sheetViews>
  <sheetFormatPr defaultColWidth="9.140625" defaultRowHeight="12.75"/>
  <cols>
    <col min="2" max="2" width="11.57421875" style="0" customWidth="1"/>
    <col min="5" max="5" width="8.28125" style="0" customWidth="1"/>
    <col min="6" max="6" width="2.57421875" style="0" customWidth="1"/>
    <col min="7" max="7" width="7.8515625" style="0" customWidth="1"/>
    <col min="8" max="8" width="7.421875" style="0" customWidth="1"/>
    <col min="9" max="9" width="8.57421875" style="0" customWidth="1"/>
    <col min="10" max="10" width="8.8515625" style="0" customWidth="1"/>
    <col min="11" max="12" width="9.7109375" style="0" customWidth="1"/>
    <col min="13" max="13" width="8.00390625" style="0" customWidth="1"/>
    <col min="14" max="14" width="7.421875" style="0" customWidth="1"/>
    <col min="15" max="15" width="6.00390625" style="0" customWidth="1"/>
    <col min="16" max="16" width="4.8515625" style="0" customWidth="1"/>
    <col min="17" max="17" width="5.28125" style="0" customWidth="1"/>
    <col min="18" max="18" width="4.7109375" style="0" customWidth="1"/>
  </cols>
  <sheetData>
    <row r="1" spans="1:4" ht="12.75">
      <c r="A1" s="29" t="s">
        <v>163</v>
      </c>
      <c r="B1" s="29"/>
      <c r="C1" s="1"/>
      <c r="D1" s="2"/>
    </row>
    <row r="2" spans="1:4" ht="12.75">
      <c r="A2" s="29" t="s">
        <v>162</v>
      </c>
      <c r="B2" s="29"/>
      <c r="C2" s="1"/>
      <c r="D2" s="3"/>
    </row>
    <row r="3" spans="1:2" ht="12.75">
      <c r="A3" s="29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17" s="6" customFormat="1" ht="18">
      <c r="A6" s="83" t="s">
        <v>76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2.75">
      <c r="A7" s="3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14" spans="1:18" ht="12.75">
      <c r="A14" s="85" t="s">
        <v>1</v>
      </c>
      <c r="B14" s="29"/>
      <c r="C14" s="29"/>
      <c r="D14" s="29"/>
      <c r="E14" s="29"/>
      <c r="F14" s="29"/>
      <c r="G14" s="85" t="s">
        <v>2</v>
      </c>
      <c r="H14" s="29"/>
      <c r="I14" s="85" t="s">
        <v>3</v>
      </c>
      <c r="J14" s="29"/>
      <c r="K14" s="34" t="s">
        <v>206</v>
      </c>
      <c r="L14" s="29"/>
      <c r="M14" s="85" t="s">
        <v>4</v>
      </c>
      <c r="N14" s="29"/>
      <c r="O14" s="34" t="s">
        <v>204</v>
      </c>
      <c r="P14" s="29"/>
      <c r="Q14" s="34" t="s">
        <v>205</v>
      </c>
      <c r="R14" s="29"/>
    </row>
    <row r="15" spans="1:18" ht="12.75">
      <c r="A15" s="34" t="s">
        <v>77</v>
      </c>
      <c r="B15" s="29"/>
      <c r="C15" s="29"/>
      <c r="D15" s="29"/>
      <c r="E15" s="29"/>
      <c r="F15" s="29"/>
      <c r="G15" s="85" t="s">
        <v>8</v>
      </c>
      <c r="H15" s="29"/>
      <c r="I15" s="85" t="s">
        <v>9</v>
      </c>
      <c r="J15" s="29"/>
      <c r="K15" s="85" t="s">
        <v>10</v>
      </c>
      <c r="L15" s="29"/>
      <c r="M15" s="85" t="s">
        <v>11</v>
      </c>
      <c r="N15" s="29"/>
      <c r="O15" s="85" t="s">
        <v>12</v>
      </c>
      <c r="P15" s="29"/>
      <c r="Q15" s="85" t="s">
        <v>207</v>
      </c>
      <c r="R15" s="29"/>
    </row>
    <row r="16" spans="1:18" ht="12.75">
      <c r="A16" s="86" t="s">
        <v>78</v>
      </c>
      <c r="B16" s="29"/>
      <c r="C16" s="29"/>
      <c r="D16" s="29"/>
      <c r="E16" s="29"/>
      <c r="F16" s="29"/>
      <c r="G16" s="87">
        <v>571511.75</v>
      </c>
      <c r="H16" s="29"/>
      <c r="I16" s="87">
        <v>563413.31</v>
      </c>
      <c r="J16" s="29"/>
      <c r="K16" s="87">
        <v>648139.23</v>
      </c>
      <c r="L16" s="29"/>
      <c r="M16" s="87">
        <v>660817.15</v>
      </c>
      <c r="N16" s="29"/>
      <c r="O16" s="87">
        <f>(M16/G16)*100</f>
        <v>115.62617041556888</v>
      </c>
      <c r="P16" s="88"/>
      <c r="Q16" s="87">
        <f>(M16/K16)*100</f>
        <v>101.95604885697168</v>
      </c>
      <c r="R16" s="88"/>
    </row>
    <row r="17" spans="1:18" ht="12.75">
      <c r="A17" s="89" t="s">
        <v>79</v>
      </c>
      <c r="B17" s="29"/>
      <c r="C17" s="29"/>
      <c r="D17" s="29"/>
      <c r="E17" s="29"/>
      <c r="F17" s="29"/>
      <c r="G17" s="90">
        <v>571511.75</v>
      </c>
      <c r="H17" s="29"/>
      <c r="I17" s="90">
        <v>563413.31</v>
      </c>
      <c r="J17" s="29"/>
      <c r="K17" s="90">
        <v>648139.23</v>
      </c>
      <c r="L17" s="29"/>
      <c r="M17" s="90">
        <v>660817.15</v>
      </c>
      <c r="N17" s="29"/>
      <c r="O17" s="90">
        <f>(M17/G17)*100</f>
        <v>115.62617041556888</v>
      </c>
      <c r="P17" s="88"/>
      <c r="Q17" s="90">
        <f>(M17/K17)*100</f>
        <v>101.95604885697168</v>
      </c>
      <c r="R17" s="88"/>
    </row>
    <row r="18" spans="1:18" ht="12.75">
      <c r="A18" s="91" t="s">
        <v>80</v>
      </c>
      <c r="B18" s="29"/>
      <c r="C18" s="29"/>
      <c r="D18" s="29"/>
      <c r="E18" s="29"/>
      <c r="F18" s="29"/>
      <c r="G18" s="92">
        <v>23887.59</v>
      </c>
      <c r="H18" s="29"/>
      <c r="I18" s="92">
        <v>22766.95</v>
      </c>
      <c r="J18" s="29"/>
      <c r="K18" s="92">
        <v>27817.67</v>
      </c>
      <c r="L18" s="29"/>
      <c r="M18" s="92">
        <v>23447.82</v>
      </c>
      <c r="N18" s="29"/>
      <c r="O18" s="92">
        <f>(M18/G18)*100</f>
        <v>98.1590022266792</v>
      </c>
      <c r="P18" s="88"/>
      <c r="Q18" s="92">
        <f>(M18/K18)*100</f>
        <v>84.29109986566094</v>
      </c>
      <c r="R18" s="88"/>
    </row>
    <row r="19" spans="1:18" ht="24.75" customHeight="1">
      <c r="A19" s="93" t="s">
        <v>81</v>
      </c>
      <c r="B19" s="49"/>
      <c r="C19" s="49"/>
      <c r="D19" s="49"/>
      <c r="E19" s="49"/>
      <c r="F19" s="49"/>
      <c r="G19" s="92">
        <v>547624.16</v>
      </c>
      <c r="H19" s="29"/>
      <c r="I19" s="92">
        <v>540646.36</v>
      </c>
      <c r="J19" s="29"/>
      <c r="K19" s="92">
        <v>620321.56</v>
      </c>
      <c r="L19" s="29"/>
      <c r="M19" s="92">
        <v>637369.33</v>
      </c>
      <c r="N19" s="29"/>
      <c r="O19" s="92">
        <f>(M19/G19)*100</f>
        <v>116.38809544122377</v>
      </c>
      <c r="P19" s="88"/>
      <c r="Q19" s="92">
        <f>(M19/K19)*100</f>
        <v>102.74821497418209</v>
      </c>
      <c r="R19" s="88"/>
    </row>
    <row r="20" spans="1:18" ht="12.75">
      <c r="A20" s="94" t="s">
        <v>0</v>
      </c>
      <c r="B20" s="29"/>
      <c r="C20" s="29"/>
      <c r="D20" s="29"/>
      <c r="E20" s="29"/>
      <c r="F20" s="29"/>
      <c r="G20" s="94"/>
      <c r="H20" s="29"/>
      <c r="I20" s="94"/>
      <c r="J20" s="29"/>
      <c r="K20" s="94"/>
      <c r="L20" s="29"/>
      <c r="M20" s="94"/>
      <c r="N20" s="29"/>
      <c r="O20" s="95"/>
      <c r="P20" s="88"/>
      <c r="Q20" s="95"/>
      <c r="R20" s="88"/>
    </row>
    <row r="21" spans="1:18" ht="12.75">
      <c r="A21" s="86" t="s">
        <v>82</v>
      </c>
      <c r="B21" s="29"/>
      <c r="C21" s="29"/>
      <c r="D21" s="29"/>
      <c r="E21" s="29"/>
      <c r="F21" s="29"/>
      <c r="G21" s="87">
        <v>573930.03</v>
      </c>
      <c r="H21" s="29"/>
      <c r="I21" s="87">
        <v>563413.31</v>
      </c>
      <c r="J21" s="29"/>
      <c r="K21" s="87">
        <v>648139.23</v>
      </c>
      <c r="L21" s="29"/>
      <c r="M21" s="87">
        <v>662297.22</v>
      </c>
      <c r="N21" s="29"/>
      <c r="O21" s="87">
        <f>(M21/G21)*100</f>
        <v>115.39685769709594</v>
      </c>
      <c r="P21" s="88"/>
      <c r="Q21" s="87">
        <f>(M21/K21)*100</f>
        <v>102.1844056561736</v>
      </c>
      <c r="R21" s="88"/>
    </row>
    <row r="22" spans="1:18" ht="12.75">
      <c r="A22" s="89" t="s">
        <v>79</v>
      </c>
      <c r="B22" s="29"/>
      <c r="C22" s="29"/>
      <c r="D22" s="29"/>
      <c r="E22" s="29"/>
      <c r="F22" s="29"/>
      <c r="G22" s="90">
        <v>573930.03</v>
      </c>
      <c r="H22" s="29"/>
      <c r="I22" s="90">
        <v>563413.31</v>
      </c>
      <c r="J22" s="29"/>
      <c r="K22" s="90">
        <v>648139.23</v>
      </c>
      <c r="L22" s="29"/>
      <c r="M22" s="90">
        <f>M23+M24</f>
        <v>662297.22</v>
      </c>
      <c r="N22" s="29"/>
      <c r="O22" s="90">
        <f>(M22/G22)*100</f>
        <v>115.39685769709594</v>
      </c>
      <c r="P22" s="88"/>
      <c r="Q22" s="90">
        <f>(M22/K22)*100</f>
        <v>102.1844056561736</v>
      </c>
      <c r="R22" s="88"/>
    </row>
    <row r="23" spans="1:18" ht="12.75">
      <c r="A23" s="91" t="s">
        <v>80</v>
      </c>
      <c r="B23" s="29"/>
      <c r="C23" s="29"/>
      <c r="D23" s="29"/>
      <c r="E23" s="29"/>
      <c r="F23" s="29"/>
      <c r="G23" s="92">
        <v>23887.59</v>
      </c>
      <c r="H23" s="29"/>
      <c r="I23" s="92">
        <v>22766.95</v>
      </c>
      <c r="J23" s="29"/>
      <c r="K23" s="92">
        <v>27817.67</v>
      </c>
      <c r="L23" s="29"/>
      <c r="M23" s="92">
        <v>23447.82</v>
      </c>
      <c r="N23" s="29"/>
      <c r="O23" s="92">
        <f>(M23/G23)*100</f>
        <v>98.1590022266792</v>
      </c>
      <c r="P23" s="88"/>
      <c r="Q23" s="92">
        <f>(M23/K23)*100</f>
        <v>84.29109986566094</v>
      </c>
      <c r="R23" s="88"/>
    </row>
    <row r="24" spans="1:25" ht="24.75" customHeight="1">
      <c r="A24" s="96" t="s">
        <v>81</v>
      </c>
      <c r="B24" s="49"/>
      <c r="C24" s="49"/>
      <c r="D24" s="49"/>
      <c r="E24" s="49"/>
      <c r="F24" s="49"/>
      <c r="G24" s="92">
        <v>550042.4</v>
      </c>
      <c r="H24" s="29"/>
      <c r="I24" s="92">
        <v>540646.36</v>
      </c>
      <c r="J24" s="29"/>
      <c r="K24" s="92">
        <v>620321.56</v>
      </c>
      <c r="L24" s="29"/>
      <c r="M24" s="92">
        <v>638849.4</v>
      </c>
      <c r="N24" s="29"/>
      <c r="O24" s="92">
        <f>(M24/G24)*100</f>
        <v>116.14548260279571</v>
      </c>
      <c r="P24" s="88"/>
      <c r="Q24" s="92">
        <f>(M24/K24)*100</f>
        <v>102.98681219463015</v>
      </c>
      <c r="R24" s="88"/>
      <c r="T24" s="38"/>
      <c r="U24" s="29"/>
      <c r="V24" s="38"/>
      <c r="W24" s="29"/>
      <c r="X24" s="38"/>
      <c r="Y24" s="29"/>
    </row>
    <row r="25" spans="1:18" ht="12.75">
      <c r="A25" s="94" t="s">
        <v>0</v>
      </c>
      <c r="B25" s="29"/>
      <c r="C25" s="29"/>
      <c r="D25" s="29"/>
      <c r="E25" s="29"/>
      <c r="F25" s="29"/>
      <c r="G25" s="97"/>
      <c r="H25" s="51"/>
      <c r="I25" s="94" t="s">
        <v>0</v>
      </c>
      <c r="J25" s="29"/>
      <c r="M25" s="94" t="s">
        <v>0</v>
      </c>
      <c r="N25" s="29"/>
      <c r="O25" s="95" t="s">
        <v>0</v>
      </c>
      <c r="P25" s="88"/>
      <c r="Q25" s="94" t="s">
        <v>0</v>
      </c>
      <c r="R25" s="29"/>
    </row>
    <row r="26" spans="7:8" ht="12.75">
      <c r="G26" s="11"/>
      <c r="H26" s="11"/>
    </row>
  </sheetData>
  <sheetProtection/>
  <mergeCells count="94">
    <mergeCell ref="T24:U24"/>
    <mergeCell ref="V24:W24"/>
    <mergeCell ref="X24:Y24"/>
    <mergeCell ref="K14:L14"/>
    <mergeCell ref="K15:L15"/>
    <mergeCell ref="K16:L16"/>
    <mergeCell ref="K17:L17"/>
    <mergeCell ref="K18:L18"/>
    <mergeCell ref="K19:L19"/>
    <mergeCell ref="K20:L20"/>
    <mergeCell ref="A25:F25"/>
    <mergeCell ref="G25:H25"/>
    <mergeCell ref="I25:J25"/>
    <mergeCell ref="M25:N25"/>
    <mergeCell ref="O25:P25"/>
    <mergeCell ref="Q25:R25"/>
    <mergeCell ref="A24:F24"/>
    <mergeCell ref="G24:H24"/>
    <mergeCell ref="I24:J24"/>
    <mergeCell ref="M24:N24"/>
    <mergeCell ref="O24:P24"/>
    <mergeCell ref="Q24:R24"/>
    <mergeCell ref="K24:L24"/>
    <mergeCell ref="A23:F23"/>
    <mergeCell ref="G23:H23"/>
    <mergeCell ref="I23:J23"/>
    <mergeCell ref="M23:N23"/>
    <mergeCell ref="O23:P23"/>
    <mergeCell ref="Q23:R23"/>
    <mergeCell ref="K23:L23"/>
    <mergeCell ref="A22:F22"/>
    <mergeCell ref="G22:H22"/>
    <mergeCell ref="I22:J22"/>
    <mergeCell ref="M22:N22"/>
    <mergeCell ref="O22:P22"/>
    <mergeCell ref="Q22:R22"/>
    <mergeCell ref="K22:L22"/>
    <mergeCell ref="A21:F21"/>
    <mergeCell ref="G21:H21"/>
    <mergeCell ref="I21:J21"/>
    <mergeCell ref="M21:N21"/>
    <mergeCell ref="O21:P21"/>
    <mergeCell ref="Q21:R21"/>
    <mergeCell ref="K21:L21"/>
    <mergeCell ref="A20:F20"/>
    <mergeCell ref="G20:H20"/>
    <mergeCell ref="I20:J20"/>
    <mergeCell ref="M20:N20"/>
    <mergeCell ref="O20:P20"/>
    <mergeCell ref="Q20:R20"/>
    <mergeCell ref="A19:F19"/>
    <mergeCell ref="G19:H19"/>
    <mergeCell ref="I19:J19"/>
    <mergeCell ref="M19:N19"/>
    <mergeCell ref="O19:P19"/>
    <mergeCell ref="Q19:R19"/>
    <mergeCell ref="A18:F18"/>
    <mergeCell ref="G18:H18"/>
    <mergeCell ref="I18:J18"/>
    <mergeCell ref="M18:N18"/>
    <mergeCell ref="O18:P18"/>
    <mergeCell ref="Q18:R18"/>
    <mergeCell ref="A17:F17"/>
    <mergeCell ref="G17:H17"/>
    <mergeCell ref="I17:J17"/>
    <mergeCell ref="M17:N17"/>
    <mergeCell ref="O17:P17"/>
    <mergeCell ref="Q17:R17"/>
    <mergeCell ref="A16:F16"/>
    <mergeCell ref="G16:H16"/>
    <mergeCell ref="I16:J16"/>
    <mergeCell ref="M16:N16"/>
    <mergeCell ref="O16:P16"/>
    <mergeCell ref="Q16:R16"/>
    <mergeCell ref="A15:F15"/>
    <mergeCell ref="G15:H15"/>
    <mergeCell ref="I15:J15"/>
    <mergeCell ref="M15:N15"/>
    <mergeCell ref="O15:P15"/>
    <mergeCell ref="Q15:R15"/>
    <mergeCell ref="A7:Q7"/>
    <mergeCell ref="A8:Q8"/>
    <mergeCell ref="A14:F14"/>
    <mergeCell ref="G14:H14"/>
    <mergeCell ref="I14:J14"/>
    <mergeCell ref="M14:N14"/>
    <mergeCell ref="O14:P14"/>
    <mergeCell ref="Q14:R14"/>
    <mergeCell ref="A1:B1"/>
    <mergeCell ref="A2:B2"/>
    <mergeCell ref="A3:B3"/>
    <mergeCell ref="A4:B4"/>
    <mergeCell ref="A5:B5"/>
    <mergeCell ref="A6:Q6"/>
  </mergeCells>
  <printOptions horizontalCentered="1"/>
  <pageMargins left="0.15748031496062992" right="0.15748031496062992" top="0.3937007874015748" bottom="0.7874015748031497" header="0.11811023622047245" footer="0.118110236220472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3"/>
  <sheetViews>
    <sheetView zoomScalePageLayoutView="0" workbookViewId="0" topLeftCell="A1">
      <selection activeCell="R22" sqref="R22"/>
    </sheetView>
  </sheetViews>
  <sheetFormatPr defaultColWidth="9.140625" defaultRowHeight="12.75"/>
  <cols>
    <col min="2" max="2" width="12.00390625" style="0" customWidth="1"/>
    <col min="5" max="5" width="10.140625" style="0" customWidth="1"/>
    <col min="7" max="7" width="7.57421875" style="0" customWidth="1"/>
    <col min="8" max="8" width="8.421875" style="0" customWidth="1"/>
    <col min="10" max="11" width="8.57421875" style="0" customWidth="1"/>
    <col min="12" max="12" width="8.00390625" style="0" customWidth="1"/>
    <col min="13" max="13" width="8.28125" style="0" customWidth="1"/>
    <col min="14" max="14" width="5.140625" style="0" customWidth="1"/>
    <col min="15" max="15" width="5.7109375" style="0" customWidth="1"/>
    <col min="16" max="16" width="4.140625" style="0" customWidth="1"/>
    <col min="17" max="17" width="7.421875" style="0" customWidth="1"/>
  </cols>
  <sheetData>
    <row r="1" spans="1:4" ht="12.75">
      <c r="A1" s="29" t="s">
        <v>163</v>
      </c>
      <c r="B1" s="29"/>
      <c r="C1" s="1"/>
      <c r="D1" s="2"/>
    </row>
    <row r="2" spans="1:4" ht="12.75">
      <c r="A2" s="29" t="s">
        <v>162</v>
      </c>
      <c r="B2" s="29"/>
      <c r="C2" s="1"/>
      <c r="D2" s="3"/>
    </row>
    <row r="3" spans="1:2" ht="12.75">
      <c r="A3" s="29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15" s="7" customFormat="1" ht="18">
      <c r="A6" s="103" t="s">
        <v>83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2.75">
      <c r="A7" s="3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12.75">
      <c r="A9" s="105" t="s">
        <v>84</v>
      </c>
      <c r="B9" s="29"/>
      <c r="C9" s="29"/>
      <c r="D9" s="29"/>
      <c r="E9" s="29"/>
      <c r="F9" s="98" t="s">
        <v>85</v>
      </c>
      <c r="G9" s="46"/>
      <c r="H9" s="98" t="s">
        <v>86</v>
      </c>
      <c r="I9" s="46"/>
      <c r="J9" s="98" t="s">
        <v>180</v>
      </c>
      <c r="K9" s="46"/>
      <c r="L9" s="98" t="s">
        <v>87</v>
      </c>
      <c r="M9" s="46"/>
      <c r="N9" s="98" t="s">
        <v>208</v>
      </c>
      <c r="O9" s="46"/>
      <c r="P9" s="98" t="s">
        <v>209</v>
      </c>
      <c r="Q9" s="46"/>
    </row>
    <row r="10" spans="1:17" ht="12.75">
      <c r="A10" s="105" t="s">
        <v>0</v>
      </c>
      <c r="B10" s="29"/>
      <c r="C10" s="29"/>
      <c r="D10" s="29"/>
      <c r="E10" s="29"/>
      <c r="F10" s="98" t="s">
        <v>8</v>
      </c>
      <c r="G10" s="46"/>
      <c r="H10" s="98" t="s">
        <v>9</v>
      </c>
      <c r="I10" s="46"/>
      <c r="J10" s="98" t="s">
        <v>10</v>
      </c>
      <c r="K10" s="46"/>
      <c r="L10" s="98" t="s">
        <v>11</v>
      </c>
      <c r="M10" s="46"/>
      <c r="N10" s="98" t="s">
        <v>12</v>
      </c>
      <c r="O10" s="46"/>
      <c r="P10" s="98" t="s">
        <v>207</v>
      </c>
      <c r="Q10" s="46"/>
    </row>
    <row r="11" spans="1:17" ht="12.75">
      <c r="A11" s="106" t="s">
        <v>90</v>
      </c>
      <c r="B11" s="29"/>
      <c r="C11" s="29"/>
      <c r="D11" s="29"/>
      <c r="E11" s="29"/>
      <c r="F11" s="107">
        <v>573930.03</v>
      </c>
      <c r="G11" s="29"/>
      <c r="H11" s="107">
        <v>563413.31</v>
      </c>
      <c r="I11" s="29"/>
      <c r="J11" s="107">
        <v>648139.23</v>
      </c>
      <c r="K11" s="29"/>
      <c r="L11" s="107">
        <v>622297.22</v>
      </c>
      <c r="M11" s="29"/>
      <c r="N11" s="99">
        <v>1.154</v>
      </c>
      <c r="O11" s="100"/>
      <c r="P11" s="99">
        <v>1.0218</v>
      </c>
      <c r="Q11" s="100"/>
    </row>
    <row r="12" spans="1:17" ht="12.75">
      <c r="A12" s="108" t="s">
        <v>91</v>
      </c>
      <c r="B12" s="29"/>
      <c r="C12" s="29"/>
      <c r="D12" s="29"/>
      <c r="E12" s="29"/>
      <c r="F12" s="109">
        <v>573930.03</v>
      </c>
      <c r="G12" s="29"/>
      <c r="H12" s="109">
        <v>563413.31</v>
      </c>
      <c r="I12" s="29"/>
      <c r="J12" s="109">
        <v>648139.23</v>
      </c>
      <c r="K12" s="109"/>
      <c r="L12" s="109">
        <v>622297.22</v>
      </c>
      <c r="M12" s="109"/>
      <c r="N12" s="101">
        <v>115.4</v>
      </c>
      <c r="O12" s="29"/>
      <c r="P12" s="101">
        <v>102.18</v>
      </c>
      <c r="Q12" s="29"/>
    </row>
    <row r="13" spans="1:17" ht="26.25" customHeight="1">
      <c r="A13" s="110" t="s">
        <v>203</v>
      </c>
      <c r="B13" s="49"/>
      <c r="C13" s="49"/>
      <c r="D13" s="49"/>
      <c r="E13" s="49"/>
      <c r="F13" s="111">
        <v>573930.03</v>
      </c>
      <c r="G13" s="29"/>
      <c r="H13" s="111">
        <v>563413.31</v>
      </c>
      <c r="I13" s="29"/>
      <c r="J13" s="111">
        <v>648139.23</v>
      </c>
      <c r="K13" s="111"/>
      <c r="L13" s="111">
        <v>622297.22</v>
      </c>
      <c r="M13" s="111"/>
      <c r="N13" s="102">
        <v>115.4</v>
      </c>
      <c r="O13" s="29"/>
      <c r="P13" s="102">
        <v>102.18</v>
      </c>
      <c r="Q13" s="29"/>
    </row>
  </sheetData>
  <sheetProtection/>
  <mergeCells count="43">
    <mergeCell ref="A13:E13"/>
    <mergeCell ref="F13:G13"/>
    <mergeCell ref="H13:I13"/>
    <mergeCell ref="J13:K13"/>
    <mergeCell ref="L13:M13"/>
    <mergeCell ref="N13:O13"/>
    <mergeCell ref="A12:E12"/>
    <mergeCell ref="F12:G12"/>
    <mergeCell ref="H12:I12"/>
    <mergeCell ref="J12:K12"/>
    <mergeCell ref="L12:M12"/>
    <mergeCell ref="N12:O12"/>
    <mergeCell ref="A11:E11"/>
    <mergeCell ref="F11:G11"/>
    <mergeCell ref="H11:I11"/>
    <mergeCell ref="J11:K11"/>
    <mergeCell ref="L11:M11"/>
    <mergeCell ref="N11:O11"/>
    <mergeCell ref="A10:E10"/>
    <mergeCell ref="F10:G10"/>
    <mergeCell ref="H10:I10"/>
    <mergeCell ref="J10:K10"/>
    <mergeCell ref="L10:M10"/>
    <mergeCell ref="N10:O10"/>
    <mergeCell ref="A6:O6"/>
    <mergeCell ref="A7:O7"/>
    <mergeCell ref="A8:O8"/>
    <mergeCell ref="A9:E9"/>
    <mergeCell ref="F9:G9"/>
    <mergeCell ref="H9:I9"/>
    <mergeCell ref="J9:K9"/>
    <mergeCell ref="L9:M9"/>
    <mergeCell ref="N9:O9"/>
    <mergeCell ref="P9:Q9"/>
    <mergeCell ref="P10:Q10"/>
    <mergeCell ref="P11:Q11"/>
    <mergeCell ref="P12:Q12"/>
    <mergeCell ref="P13:Q13"/>
    <mergeCell ref="A1:B1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71"/>
  <sheetViews>
    <sheetView zoomScalePageLayoutView="0" workbookViewId="0" topLeftCell="A39">
      <selection activeCell="O50" sqref="O50:P50"/>
    </sheetView>
  </sheetViews>
  <sheetFormatPr defaultColWidth="9.140625" defaultRowHeight="12.75"/>
  <cols>
    <col min="1" max="1" width="2.7109375" style="0" customWidth="1"/>
    <col min="2" max="2" width="2.57421875" style="0" customWidth="1"/>
    <col min="3" max="3" width="8.421875" style="0" customWidth="1"/>
    <col min="4" max="4" width="8.8515625" style="0" customWidth="1"/>
    <col min="6" max="6" width="8.00390625" style="0" customWidth="1"/>
    <col min="7" max="7" width="8.140625" style="0" customWidth="1"/>
    <col min="8" max="8" width="10.421875" style="0" customWidth="1"/>
    <col min="9" max="9" width="8.28125" style="0" customWidth="1"/>
    <col min="10" max="10" width="20.421875" style="0" customWidth="1"/>
    <col min="11" max="11" width="9.00390625" style="0" customWidth="1"/>
    <col min="12" max="12" width="6.8515625" style="0" customWidth="1"/>
    <col min="13" max="13" width="9.28125" style="0" customWidth="1"/>
    <col min="14" max="14" width="10.28125" style="0" customWidth="1"/>
    <col min="16" max="16" width="7.140625" style="0" customWidth="1"/>
    <col min="17" max="17" width="3.00390625" style="0" customWidth="1"/>
    <col min="18" max="18" width="6.140625" style="0" customWidth="1"/>
  </cols>
  <sheetData>
    <row r="1" spans="1:4" ht="12.75">
      <c r="A1" s="29"/>
      <c r="B1" s="29"/>
      <c r="C1" s="29" t="s">
        <v>163</v>
      </c>
      <c r="D1" s="29"/>
    </row>
    <row r="2" spans="1:4" ht="12.75">
      <c r="A2" s="29"/>
      <c r="B2" s="29"/>
      <c r="C2" s="29" t="s">
        <v>162</v>
      </c>
      <c r="D2" s="29"/>
    </row>
    <row r="3" spans="1:4" ht="12.75">
      <c r="A3" s="29"/>
      <c r="B3" s="29"/>
      <c r="C3" s="29" t="s">
        <v>164</v>
      </c>
      <c r="D3" s="29"/>
    </row>
    <row r="4" spans="1:4" ht="12.75">
      <c r="A4" s="29"/>
      <c r="B4" s="29"/>
      <c r="C4" s="29" t="s">
        <v>165</v>
      </c>
      <c r="D4" s="29"/>
    </row>
    <row r="5" spans="1:4" ht="12.75">
      <c r="A5" s="29"/>
      <c r="B5" s="29"/>
      <c r="C5" s="29" t="s">
        <v>166</v>
      </c>
      <c r="D5" s="29"/>
    </row>
    <row r="6" spans="1:18" s="4" customFormat="1" ht="18">
      <c r="A6" s="120" t="s">
        <v>103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11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11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121" t="s">
        <v>0</v>
      </c>
      <c r="B9" s="29"/>
      <c r="C9" s="121" t="s">
        <v>181</v>
      </c>
      <c r="D9" s="29"/>
      <c r="E9" s="29"/>
      <c r="F9" s="29"/>
      <c r="G9" s="29"/>
      <c r="H9" s="29"/>
      <c r="I9" s="29"/>
      <c r="J9" s="29"/>
      <c r="K9" s="122" t="s">
        <v>0</v>
      </c>
      <c r="L9" s="123"/>
      <c r="M9" s="122" t="s">
        <v>0</v>
      </c>
      <c r="N9" s="123"/>
      <c r="O9" s="122" t="s">
        <v>0</v>
      </c>
      <c r="P9" s="123"/>
      <c r="Q9" s="122" t="s">
        <v>0</v>
      </c>
      <c r="R9" s="123"/>
    </row>
    <row r="10" spans="1:18" ht="12.75">
      <c r="A10" s="121" t="s">
        <v>0</v>
      </c>
      <c r="B10" s="29"/>
      <c r="C10" s="121" t="s">
        <v>104</v>
      </c>
      <c r="D10" s="29"/>
      <c r="E10" s="29"/>
      <c r="F10" s="29"/>
      <c r="G10" s="29"/>
      <c r="H10" s="29"/>
      <c r="I10" s="29"/>
      <c r="J10" s="29"/>
      <c r="K10" s="122" t="s">
        <v>0</v>
      </c>
      <c r="L10" s="123"/>
      <c r="M10" s="122" t="s">
        <v>0</v>
      </c>
      <c r="N10" s="123"/>
      <c r="O10" s="122" t="s">
        <v>0</v>
      </c>
      <c r="P10" s="123"/>
      <c r="Q10" s="122" t="s">
        <v>0</v>
      </c>
      <c r="R10" s="123"/>
    </row>
    <row r="11" spans="1:18" ht="12.75">
      <c r="A11" s="121" t="s">
        <v>0</v>
      </c>
      <c r="B11" s="29"/>
      <c r="C11" s="121" t="s">
        <v>105</v>
      </c>
      <c r="D11" s="29"/>
      <c r="E11" s="124" t="s">
        <v>106</v>
      </c>
      <c r="F11" s="29"/>
      <c r="G11" s="29"/>
      <c r="H11" s="29"/>
      <c r="I11" s="29"/>
      <c r="J11" s="29"/>
      <c r="K11" s="122" t="s">
        <v>86</v>
      </c>
      <c r="L11" s="123"/>
      <c r="M11" s="122" t="s">
        <v>180</v>
      </c>
      <c r="N11" s="123"/>
      <c r="O11" s="122" t="s">
        <v>87</v>
      </c>
      <c r="P11" s="123"/>
      <c r="Q11" s="122" t="s">
        <v>89</v>
      </c>
      <c r="R11" s="123"/>
    </row>
    <row r="12" spans="1:18" ht="12.75">
      <c r="A12" s="124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124" t="s">
        <v>8</v>
      </c>
      <c r="L12" s="29"/>
      <c r="M12" s="124" t="s">
        <v>9</v>
      </c>
      <c r="N12" s="29"/>
      <c r="O12" s="124">
        <v>3</v>
      </c>
      <c r="P12" s="29"/>
      <c r="Q12" s="124">
        <v>4</v>
      </c>
      <c r="R12" s="29"/>
    </row>
    <row r="13" spans="1:18" ht="12.75">
      <c r="A13" s="116" t="s">
        <v>0</v>
      </c>
      <c r="B13" s="29"/>
      <c r="C13" s="116" t="s">
        <v>107</v>
      </c>
      <c r="D13" s="29"/>
      <c r="E13" s="29"/>
      <c r="F13" s="29"/>
      <c r="G13" s="29"/>
      <c r="H13" s="29"/>
      <c r="I13" s="29"/>
      <c r="J13" s="29"/>
      <c r="K13" s="125">
        <f>K14</f>
        <v>563413.3099999999</v>
      </c>
      <c r="L13" s="29"/>
      <c r="M13" s="125">
        <f>M14</f>
        <v>648139.2300000001</v>
      </c>
      <c r="N13" s="29"/>
      <c r="O13" s="125">
        <f>O14</f>
        <v>662297.22</v>
      </c>
      <c r="P13" s="29"/>
      <c r="Q13" s="125">
        <f>Q14</f>
        <v>117.55086510114575</v>
      </c>
      <c r="R13" s="88"/>
    </row>
    <row r="14" spans="1:18" ht="12.75">
      <c r="A14" s="115" t="s">
        <v>0</v>
      </c>
      <c r="B14" s="29"/>
      <c r="C14" s="115" t="s">
        <v>108</v>
      </c>
      <c r="D14" s="29"/>
      <c r="E14" s="29"/>
      <c r="F14" s="29"/>
      <c r="G14" s="29"/>
      <c r="H14" s="29"/>
      <c r="I14" s="29"/>
      <c r="J14" s="29"/>
      <c r="K14" s="126">
        <f>K15</f>
        <v>563413.3099999999</v>
      </c>
      <c r="L14" s="29"/>
      <c r="M14" s="126">
        <f>M15</f>
        <v>648139.2300000001</v>
      </c>
      <c r="N14" s="29"/>
      <c r="O14" s="126">
        <f>O15</f>
        <v>662297.22</v>
      </c>
      <c r="P14" s="29"/>
      <c r="Q14" s="126">
        <f>Q15</f>
        <v>117.55086510114575</v>
      </c>
      <c r="R14" s="88"/>
    </row>
    <row r="15" spans="1:18" ht="12.75">
      <c r="A15" s="115" t="s">
        <v>0</v>
      </c>
      <c r="B15" s="29"/>
      <c r="C15" s="115" t="s">
        <v>182</v>
      </c>
      <c r="D15" s="29"/>
      <c r="E15" s="29"/>
      <c r="F15" s="29"/>
      <c r="G15" s="29"/>
      <c r="H15" s="29"/>
      <c r="I15" s="29"/>
      <c r="J15" s="29"/>
      <c r="K15" s="126">
        <f>K16</f>
        <v>563413.3099999999</v>
      </c>
      <c r="L15" s="29"/>
      <c r="M15" s="126">
        <f>M16</f>
        <v>648139.2300000001</v>
      </c>
      <c r="N15" s="29"/>
      <c r="O15" s="126">
        <f>O16</f>
        <v>662297.22</v>
      </c>
      <c r="P15" s="29"/>
      <c r="Q15" s="126">
        <f>Q16</f>
        <v>117.55086510114575</v>
      </c>
      <c r="R15" s="88"/>
    </row>
    <row r="16" spans="1:18" ht="12.75">
      <c r="A16" s="114" t="s">
        <v>0</v>
      </c>
      <c r="B16" s="29"/>
      <c r="C16" s="114" t="s">
        <v>79</v>
      </c>
      <c r="D16" s="29"/>
      <c r="E16" s="29"/>
      <c r="F16" s="29"/>
      <c r="G16" s="29"/>
      <c r="H16" s="29"/>
      <c r="I16" s="29"/>
      <c r="J16" s="29"/>
      <c r="K16" s="119">
        <f>K17+K18</f>
        <v>563413.3099999999</v>
      </c>
      <c r="L16" s="29"/>
      <c r="M16" s="119">
        <f>M17+M18</f>
        <v>648139.2300000001</v>
      </c>
      <c r="N16" s="29"/>
      <c r="O16" s="119">
        <f>O17+O18</f>
        <v>662297.22</v>
      </c>
      <c r="P16" s="29"/>
      <c r="Q16" s="119">
        <f>(O16/K16)*100</f>
        <v>117.55086510114575</v>
      </c>
      <c r="R16" s="88"/>
    </row>
    <row r="17" spans="1:18" ht="12.75">
      <c r="A17" s="114" t="s">
        <v>0</v>
      </c>
      <c r="B17" s="29"/>
      <c r="C17" s="114" t="s">
        <v>80</v>
      </c>
      <c r="D17" s="29"/>
      <c r="E17" s="29"/>
      <c r="F17" s="29"/>
      <c r="G17" s="29"/>
      <c r="H17" s="29"/>
      <c r="I17" s="29"/>
      <c r="J17" s="29"/>
      <c r="K17" s="119">
        <f>K19</f>
        <v>22766.949999999997</v>
      </c>
      <c r="L17" s="29"/>
      <c r="M17" s="119">
        <f>M19</f>
        <v>27817.670000000006</v>
      </c>
      <c r="N17" s="29"/>
      <c r="O17" s="119">
        <f>O19</f>
        <v>23447.820000000003</v>
      </c>
      <c r="P17" s="29"/>
      <c r="Q17" s="119">
        <f>Q19</f>
        <v>84.29109986566093</v>
      </c>
      <c r="R17" s="88"/>
    </row>
    <row r="18" spans="1:18" ht="12.75">
      <c r="A18" s="114" t="s">
        <v>0</v>
      </c>
      <c r="B18" s="29"/>
      <c r="C18" s="114" t="s">
        <v>81</v>
      </c>
      <c r="D18" s="29"/>
      <c r="E18" s="29"/>
      <c r="F18" s="29"/>
      <c r="G18" s="29"/>
      <c r="H18" s="29"/>
      <c r="I18" s="29"/>
      <c r="J18" s="29"/>
      <c r="K18" s="119">
        <f>K43</f>
        <v>540646.36</v>
      </c>
      <c r="L18" s="29"/>
      <c r="M18" s="119">
        <f>M43</f>
        <v>620321.56</v>
      </c>
      <c r="N18" s="29"/>
      <c r="O18" s="119">
        <f>O43</f>
        <v>638849.4</v>
      </c>
      <c r="P18" s="29"/>
      <c r="Q18" s="119">
        <f>(O18/K18)*100</f>
        <v>118.16400650510252</v>
      </c>
      <c r="R18" s="29"/>
    </row>
    <row r="19" spans="1:18" ht="12.75">
      <c r="A19" s="130" t="s">
        <v>0</v>
      </c>
      <c r="B19" s="29"/>
      <c r="C19" s="131" t="s">
        <v>183</v>
      </c>
      <c r="D19" s="123"/>
      <c r="E19" s="131" t="s">
        <v>184</v>
      </c>
      <c r="F19" s="123"/>
      <c r="G19" s="123"/>
      <c r="H19" s="123"/>
      <c r="I19" s="123"/>
      <c r="J19" s="123"/>
      <c r="K19" s="132">
        <f>K20</f>
        <v>22766.949999999997</v>
      </c>
      <c r="L19" s="29"/>
      <c r="M19" s="132">
        <f>M20</f>
        <v>27817.670000000006</v>
      </c>
      <c r="N19" s="29"/>
      <c r="O19" s="132">
        <f>O20</f>
        <v>23447.820000000003</v>
      </c>
      <c r="P19" s="29"/>
      <c r="Q19" s="132">
        <f>Q20</f>
        <v>84.29109986566093</v>
      </c>
      <c r="R19" s="29"/>
    </row>
    <row r="20" spans="1:18" ht="12.75">
      <c r="A20" s="127"/>
      <c r="B20" s="29"/>
      <c r="C20" s="128" t="s">
        <v>185</v>
      </c>
      <c r="D20" s="123"/>
      <c r="E20" s="138" t="s">
        <v>186</v>
      </c>
      <c r="F20" s="139"/>
      <c r="G20" s="139"/>
      <c r="H20" s="139"/>
      <c r="I20" s="139"/>
      <c r="J20" s="139"/>
      <c r="K20" s="129">
        <f>K21</f>
        <v>22766.949999999997</v>
      </c>
      <c r="L20" s="29"/>
      <c r="M20" s="129">
        <f>M21</f>
        <v>27817.670000000006</v>
      </c>
      <c r="N20" s="29"/>
      <c r="O20" s="129">
        <f>O21</f>
        <v>23447.820000000003</v>
      </c>
      <c r="P20" s="29"/>
      <c r="Q20" s="129">
        <f>Q21</f>
        <v>84.29109986566093</v>
      </c>
      <c r="R20" s="29"/>
    </row>
    <row r="21" spans="1:18" ht="12.75">
      <c r="A21" s="114" t="s">
        <v>0</v>
      </c>
      <c r="B21" s="29"/>
      <c r="C21" s="114" t="s">
        <v>79</v>
      </c>
      <c r="D21" s="29"/>
      <c r="E21" s="29"/>
      <c r="F21" s="29"/>
      <c r="G21" s="29"/>
      <c r="H21" s="29"/>
      <c r="I21" s="29"/>
      <c r="J21" s="29"/>
      <c r="K21" s="119">
        <f>K22</f>
        <v>22766.949999999997</v>
      </c>
      <c r="L21" s="29"/>
      <c r="M21" s="119">
        <f>M22</f>
        <v>27817.670000000006</v>
      </c>
      <c r="N21" s="29"/>
      <c r="O21" s="119">
        <f>O22</f>
        <v>23447.820000000003</v>
      </c>
      <c r="P21" s="29"/>
      <c r="Q21" s="119">
        <f>Q22</f>
        <v>84.29109986566093</v>
      </c>
      <c r="R21" s="29"/>
    </row>
    <row r="22" spans="1:18" ht="12.75">
      <c r="A22" s="114" t="s">
        <v>0</v>
      </c>
      <c r="B22" s="29"/>
      <c r="C22" s="114" t="s">
        <v>80</v>
      </c>
      <c r="D22" s="29"/>
      <c r="E22" s="29"/>
      <c r="F22" s="29"/>
      <c r="G22" s="29"/>
      <c r="H22" s="29"/>
      <c r="I22" s="29"/>
      <c r="J22" s="29"/>
      <c r="K22" s="119">
        <f>K23</f>
        <v>22766.949999999997</v>
      </c>
      <c r="L22" s="29"/>
      <c r="M22" s="119">
        <f>M23</f>
        <v>27817.670000000006</v>
      </c>
      <c r="N22" s="29"/>
      <c r="O22" s="119">
        <f>O23</f>
        <v>23447.820000000003</v>
      </c>
      <c r="P22" s="29"/>
      <c r="Q22" s="119">
        <f>Q23</f>
        <v>84.29109986566093</v>
      </c>
      <c r="R22" s="29"/>
    </row>
    <row r="23" spans="1:18" ht="12.75">
      <c r="A23" s="113" t="s">
        <v>0</v>
      </c>
      <c r="B23" s="29"/>
      <c r="C23" s="113" t="s">
        <v>109</v>
      </c>
      <c r="D23" s="29"/>
      <c r="E23" s="113" t="s">
        <v>110</v>
      </c>
      <c r="F23" s="29"/>
      <c r="G23" s="29"/>
      <c r="H23" s="29"/>
      <c r="I23" s="29"/>
      <c r="J23" s="29"/>
      <c r="K23" s="118">
        <f>SUM(K24:K39)</f>
        <v>22766.949999999997</v>
      </c>
      <c r="L23" s="29"/>
      <c r="M23" s="118">
        <f>SUM(M24:M39)</f>
        <v>27817.670000000006</v>
      </c>
      <c r="N23" s="29"/>
      <c r="O23" s="118">
        <f>SUM(O24:O39)</f>
        <v>23447.820000000003</v>
      </c>
      <c r="P23" s="29"/>
      <c r="Q23" s="133">
        <f>(O23/M23)*100</f>
        <v>84.29109986566093</v>
      </c>
      <c r="R23" s="134"/>
    </row>
    <row r="24" spans="1:18" ht="12.75">
      <c r="A24" s="113" t="s">
        <v>0</v>
      </c>
      <c r="B24" s="29"/>
      <c r="C24" s="113" t="s">
        <v>119</v>
      </c>
      <c r="D24" s="29"/>
      <c r="E24" s="113" t="s">
        <v>120</v>
      </c>
      <c r="F24" s="29"/>
      <c r="G24" s="29"/>
      <c r="H24" s="29"/>
      <c r="I24" s="29"/>
      <c r="J24" s="29"/>
      <c r="K24" s="118">
        <v>3848.96</v>
      </c>
      <c r="L24" s="29"/>
      <c r="M24" s="118">
        <v>3746</v>
      </c>
      <c r="N24" s="29"/>
      <c r="O24" s="118">
        <v>3474.29</v>
      </c>
      <c r="P24" s="29"/>
      <c r="Q24" s="133">
        <f>(O24/M24)*100</f>
        <v>92.74666310731446</v>
      </c>
      <c r="R24" s="134"/>
    </row>
    <row r="25" spans="1:18" ht="12.75">
      <c r="A25" s="113" t="s">
        <v>0</v>
      </c>
      <c r="B25" s="29"/>
      <c r="C25" s="113" t="s">
        <v>121</v>
      </c>
      <c r="D25" s="29"/>
      <c r="E25" s="113" t="s">
        <v>122</v>
      </c>
      <c r="F25" s="29"/>
      <c r="G25" s="29"/>
      <c r="H25" s="29"/>
      <c r="I25" s="29"/>
      <c r="J25" s="29"/>
      <c r="K25" s="118">
        <v>265.45</v>
      </c>
      <c r="L25" s="29"/>
      <c r="M25" s="118">
        <v>212.5</v>
      </c>
      <c r="N25" s="29"/>
      <c r="O25" s="118">
        <v>212.5</v>
      </c>
      <c r="P25" s="29"/>
      <c r="Q25" s="133">
        <f aca="true" t="shared" si="0" ref="Q25:Q32">(O25/M25)*100</f>
        <v>100</v>
      </c>
      <c r="R25" s="134"/>
    </row>
    <row r="26" spans="1:18" ht="12.75">
      <c r="A26" s="113" t="s">
        <v>0</v>
      </c>
      <c r="B26" s="29"/>
      <c r="C26" s="113" t="s">
        <v>113</v>
      </c>
      <c r="D26" s="29"/>
      <c r="E26" s="113" t="s">
        <v>114</v>
      </c>
      <c r="F26" s="29"/>
      <c r="G26" s="29"/>
      <c r="H26" s="29"/>
      <c r="I26" s="29"/>
      <c r="J26" s="29"/>
      <c r="K26" s="118">
        <v>2654.46</v>
      </c>
      <c r="L26" s="29"/>
      <c r="M26" s="118">
        <v>2495.82</v>
      </c>
      <c r="N26" s="29"/>
      <c r="O26" s="118">
        <v>2349.22</v>
      </c>
      <c r="P26" s="29"/>
      <c r="Q26" s="133">
        <f t="shared" si="0"/>
        <v>94.12617897123991</v>
      </c>
      <c r="R26" s="134"/>
    </row>
    <row r="27" spans="1:18" ht="12.75">
      <c r="A27" s="113" t="s">
        <v>0</v>
      </c>
      <c r="B27" s="29"/>
      <c r="C27" s="113" t="s">
        <v>123</v>
      </c>
      <c r="D27" s="29"/>
      <c r="E27" s="113" t="s">
        <v>124</v>
      </c>
      <c r="F27" s="29"/>
      <c r="G27" s="29"/>
      <c r="H27" s="29"/>
      <c r="I27" s="29"/>
      <c r="J27" s="29"/>
      <c r="K27" s="118">
        <v>5547.82</v>
      </c>
      <c r="L27" s="29"/>
      <c r="M27" s="118">
        <v>8372.18</v>
      </c>
      <c r="N27" s="29"/>
      <c r="O27" s="118">
        <v>4724.66</v>
      </c>
      <c r="P27" s="29"/>
      <c r="Q27" s="133">
        <f t="shared" si="0"/>
        <v>56.43285261425339</v>
      </c>
      <c r="R27" s="134"/>
    </row>
    <row r="28" spans="1:18" ht="12.75">
      <c r="A28" s="10"/>
      <c r="C28" s="113" t="s">
        <v>125</v>
      </c>
      <c r="D28" s="29"/>
      <c r="E28" s="117" t="s">
        <v>193</v>
      </c>
      <c r="F28" s="29"/>
      <c r="G28" s="29"/>
      <c r="H28" s="29"/>
      <c r="I28" s="29"/>
      <c r="J28" s="29"/>
      <c r="K28" s="118">
        <v>929.06</v>
      </c>
      <c r="L28" s="29"/>
      <c r="M28" s="118">
        <v>929.06</v>
      </c>
      <c r="N28" s="29"/>
      <c r="O28" s="118">
        <v>931.09</v>
      </c>
      <c r="P28" s="29"/>
      <c r="Q28" s="133">
        <f t="shared" si="0"/>
        <v>100.21850041977913</v>
      </c>
      <c r="R28" s="134"/>
    </row>
    <row r="29" spans="1:18" ht="12.75">
      <c r="A29" s="10"/>
      <c r="C29" s="113" t="s">
        <v>127</v>
      </c>
      <c r="D29" s="29"/>
      <c r="E29" s="117" t="s">
        <v>194</v>
      </c>
      <c r="F29" s="29"/>
      <c r="G29" s="29"/>
      <c r="H29" s="29"/>
      <c r="I29" s="29"/>
      <c r="J29" s="29"/>
      <c r="K29" s="118">
        <v>1061.78</v>
      </c>
      <c r="L29" s="29"/>
      <c r="M29" s="118">
        <v>1090.62</v>
      </c>
      <c r="N29" s="29"/>
      <c r="O29" s="118">
        <v>759.97</v>
      </c>
      <c r="P29" s="29"/>
      <c r="Q29" s="133">
        <f t="shared" si="0"/>
        <v>69.68238249802864</v>
      </c>
      <c r="R29" s="134"/>
    </row>
    <row r="30" spans="1:18" ht="12.75">
      <c r="A30" s="10"/>
      <c r="C30" s="113">
        <v>3227</v>
      </c>
      <c r="D30" s="29"/>
      <c r="E30" s="117" t="s">
        <v>195</v>
      </c>
      <c r="F30" s="29"/>
      <c r="G30" s="29"/>
      <c r="H30" s="29"/>
      <c r="I30" s="29"/>
      <c r="J30" s="29"/>
      <c r="K30" s="118">
        <v>79.63</v>
      </c>
      <c r="L30" s="29"/>
      <c r="M30" s="118">
        <v>70.99</v>
      </c>
      <c r="N30" s="29"/>
      <c r="O30" s="118">
        <v>70.99</v>
      </c>
      <c r="P30" s="29"/>
      <c r="Q30" s="133">
        <f t="shared" si="0"/>
        <v>100</v>
      </c>
      <c r="R30" s="134"/>
    </row>
    <row r="31" spans="1:18" ht="12.75">
      <c r="A31" s="113" t="s">
        <v>0</v>
      </c>
      <c r="B31" s="29"/>
      <c r="C31" s="113" t="s">
        <v>128</v>
      </c>
      <c r="D31" s="29"/>
      <c r="E31" s="113" t="s">
        <v>129</v>
      </c>
      <c r="F31" s="29"/>
      <c r="G31" s="29"/>
      <c r="H31" s="29"/>
      <c r="I31" s="29"/>
      <c r="J31" s="29"/>
      <c r="K31" s="118">
        <v>929.06</v>
      </c>
      <c r="L31" s="29"/>
      <c r="M31" s="118">
        <v>1350</v>
      </c>
      <c r="N31" s="29"/>
      <c r="O31" s="118">
        <v>1290.1</v>
      </c>
      <c r="P31" s="29"/>
      <c r="Q31" s="133">
        <f t="shared" si="0"/>
        <v>95.56296296296296</v>
      </c>
      <c r="R31" s="134"/>
    </row>
    <row r="32" spans="1:18" ht="12.75">
      <c r="A32" s="113" t="s">
        <v>0</v>
      </c>
      <c r="B32" s="29"/>
      <c r="C32" s="113" t="s">
        <v>115</v>
      </c>
      <c r="D32" s="29"/>
      <c r="E32" s="113" t="s">
        <v>116</v>
      </c>
      <c r="F32" s="29"/>
      <c r="G32" s="29"/>
      <c r="H32" s="29"/>
      <c r="I32" s="29"/>
      <c r="J32" s="29"/>
      <c r="K32" s="118">
        <v>1559.49</v>
      </c>
      <c r="L32" s="29"/>
      <c r="M32" s="118">
        <v>1734.88</v>
      </c>
      <c r="N32" s="29"/>
      <c r="O32" s="118">
        <v>1734.88</v>
      </c>
      <c r="P32" s="29"/>
      <c r="Q32" s="133">
        <f t="shared" si="0"/>
        <v>100</v>
      </c>
      <c r="R32" s="134"/>
    </row>
    <row r="33" spans="1:18" ht="12.75">
      <c r="A33" s="113" t="s">
        <v>0</v>
      </c>
      <c r="B33" s="29"/>
      <c r="C33" s="113" t="s">
        <v>131</v>
      </c>
      <c r="D33" s="29"/>
      <c r="E33" s="113" t="s">
        <v>132</v>
      </c>
      <c r="F33" s="29"/>
      <c r="G33" s="29"/>
      <c r="H33" s="29"/>
      <c r="I33" s="29"/>
      <c r="J33" s="29"/>
      <c r="K33" s="118">
        <v>84.41</v>
      </c>
      <c r="L33" s="29"/>
      <c r="M33" s="118">
        <v>84.41</v>
      </c>
      <c r="N33" s="29"/>
      <c r="O33" s="118">
        <v>107.87</v>
      </c>
      <c r="P33" s="29"/>
      <c r="Q33" s="133">
        <f>(O33/M33)*100</f>
        <v>127.79291553133515</v>
      </c>
      <c r="R33" s="134"/>
    </row>
    <row r="34" spans="1:18" ht="12.75">
      <c r="A34" s="10"/>
      <c r="C34" s="113" t="s">
        <v>196</v>
      </c>
      <c r="D34" s="29"/>
      <c r="E34" s="117" t="s">
        <v>197</v>
      </c>
      <c r="F34" s="29"/>
      <c r="G34" s="29"/>
      <c r="H34" s="29"/>
      <c r="I34" s="29"/>
      <c r="J34" s="29"/>
      <c r="K34" s="118">
        <v>1.59</v>
      </c>
      <c r="L34" s="29"/>
      <c r="M34" s="118">
        <v>1.59</v>
      </c>
      <c r="N34" s="29"/>
      <c r="O34" s="118">
        <v>1.59</v>
      </c>
      <c r="P34" s="29"/>
      <c r="Q34" s="133">
        <f aca="true" t="shared" si="1" ref="Q34:Q39">(O34/M34)*100</f>
        <v>100</v>
      </c>
      <c r="R34" s="134"/>
    </row>
    <row r="35" spans="1:18" ht="12.75">
      <c r="A35" s="113" t="s">
        <v>0</v>
      </c>
      <c r="B35" s="29"/>
      <c r="C35" s="113" t="s">
        <v>117</v>
      </c>
      <c r="D35" s="29"/>
      <c r="E35" s="113" t="s">
        <v>118</v>
      </c>
      <c r="F35" s="29"/>
      <c r="G35" s="29"/>
      <c r="H35" s="29"/>
      <c r="I35" s="29"/>
      <c r="J35" s="29"/>
      <c r="K35" s="118">
        <v>663.61</v>
      </c>
      <c r="L35" s="29"/>
      <c r="M35" s="118">
        <v>637.08</v>
      </c>
      <c r="N35" s="29"/>
      <c r="O35" s="118">
        <v>637.08</v>
      </c>
      <c r="P35" s="29"/>
      <c r="Q35" s="133">
        <f t="shared" si="1"/>
        <v>100</v>
      </c>
      <c r="R35" s="134"/>
    </row>
    <row r="36" spans="1:18" ht="12.75">
      <c r="A36" s="113" t="s">
        <v>0</v>
      </c>
      <c r="B36" s="29"/>
      <c r="C36" s="113" t="s">
        <v>133</v>
      </c>
      <c r="D36" s="29"/>
      <c r="E36" s="113" t="s">
        <v>134</v>
      </c>
      <c r="F36" s="29"/>
      <c r="G36" s="29"/>
      <c r="H36" s="29"/>
      <c r="I36" s="29"/>
      <c r="J36" s="29"/>
      <c r="K36" s="118">
        <v>2121.92</v>
      </c>
      <c r="L36" s="29"/>
      <c r="M36" s="118">
        <v>4348.28</v>
      </c>
      <c r="N36" s="29"/>
      <c r="O36" s="118">
        <v>4413.84</v>
      </c>
      <c r="P36" s="29"/>
      <c r="Q36" s="133">
        <f t="shared" si="1"/>
        <v>101.50772259376122</v>
      </c>
      <c r="R36" s="134"/>
    </row>
    <row r="37" spans="1:18" ht="12.75">
      <c r="A37" s="113" t="s">
        <v>0</v>
      </c>
      <c r="B37" s="29"/>
      <c r="C37" s="113" t="s">
        <v>135</v>
      </c>
      <c r="D37" s="29"/>
      <c r="E37" s="113" t="s">
        <v>136</v>
      </c>
      <c r="F37" s="29"/>
      <c r="G37" s="29"/>
      <c r="H37" s="29"/>
      <c r="I37" s="29"/>
      <c r="J37" s="29"/>
      <c r="K37" s="118">
        <v>398.17</v>
      </c>
      <c r="L37" s="29"/>
      <c r="M37" s="118">
        <v>0</v>
      </c>
      <c r="N37" s="29"/>
      <c r="O37" s="118">
        <v>0</v>
      </c>
      <c r="P37" s="29"/>
      <c r="Q37" s="133">
        <v>0</v>
      </c>
      <c r="R37" s="134"/>
    </row>
    <row r="38" spans="1:18" ht="12.75">
      <c r="A38" s="113" t="s">
        <v>0</v>
      </c>
      <c r="B38" s="29"/>
      <c r="C38" s="113">
        <v>3293</v>
      </c>
      <c r="D38" s="29"/>
      <c r="E38" s="117" t="s">
        <v>138</v>
      </c>
      <c r="F38" s="29"/>
      <c r="G38" s="29"/>
      <c r="H38" s="29"/>
      <c r="I38" s="29"/>
      <c r="J38" s="29"/>
      <c r="K38" s="118">
        <v>663.61</v>
      </c>
      <c r="L38" s="29"/>
      <c r="M38" s="118">
        <v>985.18</v>
      </c>
      <c r="N38" s="29"/>
      <c r="O38" s="118">
        <v>985.18</v>
      </c>
      <c r="P38" s="29"/>
      <c r="Q38" s="133">
        <f t="shared" si="1"/>
        <v>100</v>
      </c>
      <c r="R38" s="134"/>
    </row>
    <row r="39" spans="1:18" ht="12.75">
      <c r="A39" s="113" t="s">
        <v>0</v>
      </c>
      <c r="B39" s="29"/>
      <c r="C39" s="113" t="s">
        <v>139</v>
      </c>
      <c r="D39" s="29"/>
      <c r="E39" s="113" t="s">
        <v>137</v>
      </c>
      <c r="F39" s="29"/>
      <c r="G39" s="29"/>
      <c r="H39" s="29"/>
      <c r="I39" s="29"/>
      <c r="J39" s="29"/>
      <c r="K39" s="118">
        <v>1957.93</v>
      </c>
      <c r="L39" s="29"/>
      <c r="M39" s="118">
        <v>1759.08</v>
      </c>
      <c r="N39" s="29"/>
      <c r="O39" s="118">
        <v>1754.56</v>
      </c>
      <c r="P39" s="29"/>
      <c r="Q39" s="133">
        <f t="shared" si="1"/>
        <v>99.74304750210338</v>
      </c>
      <c r="R39" s="134"/>
    </row>
    <row r="40" spans="1:18" ht="12.75">
      <c r="A40" s="130" t="s">
        <v>0</v>
      </c>
      <c r="B40" s="29"/>
      <c r="C40" s="131" t="s">
        <v>187</v>
      </c>
      <c r="D40" s="123"/>
      <c r="E40" s="131" t="s">
        <v>188</v>
      </c>
      <c r="F40" s="123"/>
      <c r="G40" s="123"/>
      <c r="H40" s="123"/>
      <c r="I40" s="123"/>
      <c r="J40" s="123"/>
      <c r="K40" s="132">
        <f>K41</f>
        <v>540646.36</v>
      </c>
      <c r="L40" s="29"/>
      <c r="M40" s="132">
        <f>M41</f>
        <v>620321.56</v>
      </c>
      <c r="N40" s="29"/>
      <c r="O40" s="132">
        <f>O41</f>
        <v>638849.4</v>
      </c>
      <c r="P40" s="29"/>
      <c r="Q40" s="132">
        <f>Q41</f>
        <v>118.16400650510252</v>
      </c>
      <c r="R40" s="88"/>
    </row>
    <row r="41" spans="1:18" ht="12.75">
      <c r="A41" s="127"/>
      <c r="B41" s="29"/>
      <c r="C41" s="128" t="s">
        <v>189</v>
      </c>
      <c r="D41" s="123"/>
      <c r="E41" s="128" t="s">
        <v>190</v>
      </c>
      <c r="F41" s="123"/>
      <c r="G41" s="123"/>
      <c r="H41" s="123"/>
      <c r="I41" s="123"/>
      <c r="J41" s="123"/>
      <c r="K41" s="129">
        <f>K42</f>
        <v>540646.36</v>
      </c>
      <c r="L41" s="29"/>
      <c r="M41" s="129">
        <f>M42</f>
        <v>620321.56</v>
      </c>
      <c r="N41" s="29"/>
      <c r="O41" s="129">
        <f>O42</f>
        <v>638849.4</v>
      </c>
      <c r="P41" s="29"/>
      <c r="Q41" s="129">
        <f>Q42</f>
        <v>118.16400650510252</v>
      </c>
      <c r="R41" s="88"/>
    </row>
    <row r="42" spans="1:18" ht="12.75">
      <c r="A42" s="114" t="s">
        <v>0</v>
      </c>
      <c r="B42" s="29"/>
      <c r="C42" s="114" t="s">
        <v>79</v>
      </c>
      <c r="D42" s="29"/>
      <c r="E42" s="29"/>
      <c r="F42" s="29"/>
      <c r="G42" s="29"/>
      <c r="H42" s="29"/>
      <c r="I42" s="29"/>
      <c r="J42" s="29"/>
      <c r="K42" s="119">
        <f>K43</f>
        <v>540646.36</v>
      </c>
      <c r="L42" s="29"/>
      <c r="M42" s="119">
        <f>M43</f>
        <v>620321.56</v>
      </c>
      <c r="N42" s="29"/>
      <c r="O42" s="119">
        <f>O43</f>
        <v>638849.4</v>
      </c>
      <c r="P42" s="29"/>
      <c r="Q42" s="119">
        <f>Q43</f>
        <v>118.16400650510252</v>
      </c>
      <c r="R42" s="88"/>
    </row>
    <row r="43" spans="1:18" ht="12.75">
      <c r="A43" s="114" t="s">
        <v>0</v>
      </c>
      <c r="B43" s="29"/>
      <c r="C43" s="114" t="s">
        <v>81</v>
      </c>
      <c r="D43" s="29"/>
      <c r="E43" s="29"/>
      <c r="F43" s="29"/>
      <c r="G43" s="29"/>
      <c r="H43" s="29"/>
      <c r="I43" s="29"/>
      <c r="J43" s="29"/>
      <c r="K43" s="119">
        <f>K44+K68+K50</f>
        <v>540646.36</v>
      </c>
      <c r="L43" s="29"/>
      <c r="M43" s="119">
        <f>M44+M68+M50</f>
        <v>620321.56</v>
      </c>
      <c r="N43" s="29"/>
      <c r="O43" s="119">
        <f>O44+O68+O50</f>
        <v>638849.4</v>
      </c>
      <c r="P43" s="29"/>
      <c r="Q43" s="119">
        <f>(O43/K43)*100</f>
        <v>118.16400650510252</v>
      </c>
      <c r="R43" s="88"/>
    </row>
    <row r="44" spans="1:18" ht="12.75">
      <c r="A44" s="113" t="s">
        <v>0</v>
      </c>
      <c r="B44" s="29"/>
      <c r="C44" s="136" t="s">
        <v>140</v>
      </c>
      <c r="D44" s="37"/>
      <c r="E44" s="136" t="s">
        <v>141</v>
      </c>
      <c r="F44" s="37"/>
      <c r="G44" s="37"/>
      <c r="H44" s="37"/>
      <c r="I44" s="37"/>
      <c r="J44" s="37"/>
      <c r="K44" s="137">
        <f>SUM(K45:K49)</f>
        <v>452544.96</v>
      </c>
      <c r="L44" s="37"/>
      <c r="M44" s="137">
        <f>SUM(M45:M49)</f>
        <v>502533</v>
      </c>
      <c r="N44" s="37"/>
      <c r="O44" s="137">
        <f>SUM(O45:O49)</f>
        <v>520374.16000000003</v>
      </c>
      <c r="P44" s="37"/>
      <c r="Q44" s="133">
        <f>(O44/M44)*100</f>
        <v>103.55024645147684</v>
      </c>
      <c r="R44" s="134"/>
    </row>
    <row r="45" spans="1:18" ht="12.75">
      <c r="A45" s="113" t="s">
        <v>0</v>
      </c>
      <c r="B45" s="29"/>
      <c r="C45" s="113" t="s">
        <v>142</v>
      </c>
      <c r="D45" s="29"/>
      <c r="E45" s="113" t="s">
        <v>143</v>
      </c>
      <c r="F45" s="29"/>
      <c r="G45" s="29"/>
      <c r="H45" s="29"/>
      <c r="I45" s="29"/>
      <c r="J45" s="29"/>
      <c r="K45" s="118">
        <v>350388.21</v>
      </c>
      <c r="L45" s="29"/>
      <c r="M45" s="118">
        <v>365000</v>
      </c>
      <c r="N45" s="29"/>
      <c r="O45" s="135">
        <v>385703.06</v>
      </c>
      <c r="P45" s="51"/>
      <c r="Q45" s="133">
        <f aca="true" t="shared" si="2" ref="Q45:Q59">(O45/M45)*100</f>
        <v>105.67207123287672</v>
      </c>
      <c r="R45" s="134"/>
    </row>
    <row r="46" spans="1:18" ht="12.75">
      <c r="A46" s="10"/>
      <c r="C46" s="113">
        <v>3113</v>
      </c>
      <c r="D46" s="29"/>
      <c r="E46" s="117" t="s">
        <v>144</v>
      </c>
      <c r="F46" s="29"/>
      <c r="G46" s="29"/>
      <c r="H46" s="29"/>
      <c r="I46" s="29"/>
      <c r="J46" s="29"/>
      <c r="K46" s="118">
        <v>19908.42</v>
      </c>
      <c r="L46" s="29"/>
      <c r="M46" s="118">
        <v>36000</v>
      </c>
      <c r="N46" s="29"/>
      <c r="O46" s="135">
        <v>34808.02</v>
      </c>
      <c r="P46" s="51"/>
      <c r="Q46" s="133">
        <f t="shared" si="2"/>
        <v>96.68894444444443</v>
      </c>
      <c r="R46" s="134"/>
    </row>
    <row r="47" spans="1:18" ht="12.75">
      <c r="A47" s="10"/>
      <c r="C47" s="113">
        <v>3114</v>
      </c>
      <c r="D47" s="29"/>
      <c r="E47" s="117" t="s">
        <v>198</v>
      </c>
      <c r="F47" s="29"/>
      <c r="G47" s="29"/>
      <c r="H47" s="29"/>
      <c r="I47" s="29"/>
      <c r="J47" s="29"/>
      <c r="K47" s="118">
        <v>10949.63</v>
      </c>
      <c r="L47" s="29"/>
      <c r="M47" s="118">
        <v>11700</v>
      </c>
      <c r="N47" s="29"/>
      <c r="O47" s="135">
        <v>9013.26</v>
      </c>
      <c r="P47" s="51"/>
      <c r="Q47" s="133">
        <f t="shared" si="2"/>
        <v>77.03641025641026</v>
      </c>
      <c r="R47" s="134"/>
    </row>
    <row r="48" spans="1:18" ht="12.75">
      <c r="A48" s="113" t="s">
        <v>0</v>
      </c>
      <c r="B48" s="29"/>
      <c r="C48" s="113" t="s">
        <v>146</v>
      </c>
      <c r="D48" s="29"/>
      <c r="E48" s="113" t="s">
        <v>145</v>
      </c>
      <c r="F48" s="29"/>
      <c r="G48" s="29"/>
      <c r="H48" s="29"/>
      <c r="I48" s="29"/>
      <c r="J48" s="29"/>
      <c r="K48" s="118">
        <v>14360.62</v>
      </c>
      <c r="L48" s="29"/>
      <c r="M48" s="118">
        <v>16833</v>
      </c>
      <c r="N48" s="29"/>
      <c r="O48" s="135">
        <v>19946.95</v>
      </c>
      <c r="P48" s="51"/>
      <c r="Q48" s="133">
        <f t="shared" si="2"/>
        <v>118.49907918968692</v>
      </c>
      <c r="R48" s="134"/>
    </row>
    <row r="49" spans="1:18" ht="12.75">
      <c r="A49" s="113" t="s">
        <v>0</v>
      </c>
      <c r="B49" s="29"/>
      <c r="C49" s="113" t="s">
        <v>147</v>
      </c>
      <c r="D49" s="29"/>
      <c r="E49" s="113" t="s">
        <v>148</v>
      </c>
      <c r="F49" s="29"/>
      <c r="G49" s="29"/>
      <c r="H49" s="29"/>
      <c r="I49" s="29"/>
      <c r="J49" s="29"/>
      <c r="K49" s="118">
        <v>56938.08</v>
      </c>
      <c r="L49" s="29"/>
      <c r="M49" s="118">
        <v>73000</v>
      </c>
      <c r="N49" s="29"/>
      <c r="O49" s="135">
        <v>70902.87</v>
      </c>
      <c r="P49" s="51"/>
      <c r="Q49" s="133">
        <f t="shared" si="2"/>
        <v>97.12721917808219</v>
      </c>
      <c r="R49" s="134"/>
    </row>
    <row r="50" spans="1:18" ht="12.75">
      <c r="A50" s="113" t="s">
        <v>0</v>
      </c>
      <c r="B50" s="29"/>
      <c r="C50" s="136" t="s">
        <v>109</v>
      </c>
      <c r="D50" s="37"/>
      <c r="E50" s="136" t="s">
        <v>110</v>
      </c>
      <c r="F50" s="37"/>
      <c r="G50" s="37"/>
      <c r="H50" s="37"/>
      <c r="I50" s="37"/>
      <c r="J50" s="37"/>
      <c r="K50" s="137">
        <f>SUM(K51:K67)</f>
        <v>78545.35</v>
      </c>
      <c r="L50" s="37"/>
      <c r="M50" s="137">
        <f>SUM(M51:M67)</f>
        <v>100640.56</v>
      </c>
      <c r="N50" s="37"/>
      <c r="O50" s="137">
        <f>SUM(O51:O67)</f>
        <v>92952.95999999999</v>
      </c>
      <c r="P50" s="37"/>
      <c r="Q50" s="133">
        <f t="shared" si="2"/>
        <v>92.36133026286817</v>
      </c>
      <c r="R50" s="134"/>
    </row>
    <row r="51" spans="1:18" ht="12.75">
      <c r="A51" s="113" t="s">
        <v>0</v>
      </c>
      <c r="B51" s="29"/>
      <c r="C51" s="113" t="s">
        <v>119</v>
      </c>
      <c r="D51" s="29"/>
      <c r="E51" s="113" t="s">
        <v>120</v>
      </c>
      <c r="F51" s="29"/>
      <c r="G51" s="29"/>
      <c r="H51" s="29"/>
      <c r="I51" s="29"/>
      <c r="J51" s="29"/>
      <c r="K51" s="118">
        <v>4247.13</v>
      </c>
      <c r="L51" s="29"/>
      <c r="M51" s="118">
        <v>3655.1</v>
      </c>
      <c r="N51" s="29"/>
      <c r="O51" s="118">
        <v>4199.12</v>
      </c>
      <c r="P51" s="29"/>
      <c r="Q51" s="133">
        <f t="shared" si="2"/>
        <v>114.88386090667835</v>
      </c>
      <c r="R51" s="134"/>
    </row>
    <row r="52" spans="1:18" ht="12.75">
      <c r="A52" s="113" t="s">
        <v>0</v>
      </c>
      <c r="B52" s="29"/>
      <c r="C52" s="113" t="s">
        <v>111</v>
      </c>
      <c r="D52" s="29"/>
      <c r="E52" s="113" t="s">
        <v>112</v>
      </c>
      <c r="F52" s="29"/>
      <c r="G52" s="29"/>
      <c r="H52" s="29"/>
      <c r="I52" s="29"/>
      <c r="J52" s="29"/>
      <c r="K52" s="118">
        <v>26544.56</v>
      </c>
      <c r="L52" s="29"/>
      <c r="M52" s="118">
        <v>42700</v>
      </c>
      <c r="N52" s="29"/>
      <c r="O52" s="135">
        <v>36918.59</v>
      </c>
      <c r="P52" s="51"/>
      <c r="Q52" s="133">
        <f t="shared" si="2"/>
        <v>86.46039812646369</v>
      </c>
      <c r="R52" s="134"/>
    </row>
    <row r="53" spans="1:18" ht="12.75">
      <c r="A53" s="113" t="s">
        <v>0</v>
      </c>
      <c r="B53" s="29"/>
      <c r="C53" s="113" t="s">
        <v>121</v>
      </c>
      <c r="D53" s="29"/>
      <c r="E53" s="113" t="s">
        <v>122</v>
      </c>
      <c r="F53" s="29"/>
      <c r="G53" s="29"/>
      <c r="H53" s="29"/>
      <c r="I53" s="29"/>
      <c r="J53" s="29"/>
      <c r="K53" s="118">
        <v>265.45</v>
      </c>
      <c r="L53" s="29"/>
      <c r="M53" s="118">
        <v>160</v>
      </c>
      <c r="N53" s="29"/>
      <c r="O53" s="118">
        <v>222.5</v>
      </c>
      <c r="P53" s="29"/>
      <c r="Q53" s="133">
        <f t="shared" si="2"/>
        <v>139.0625</v>
      </c>
      <c r="R53" s="134"/>
    </row>
    <row r="54" spans="1:18" ht="12.75">
      <c r="A54" s="113" t="s">
        <v>0</v>
      </c>
      <c r="B54" s="29"/>
      <c r="C54" s="113" t="s">
        <v>113</v>
      </c>
      <c r="D54" s="29"/>
      <c r="E54" s="113" t="s">
        <v>114</v>
      </c>
      <c r="F54" s="29"/>
      <c r="G54" s="29"/>
      <c r="H54" s="29"/>
      <c r="I54" s="29"/>
      <c r="J54" s="29"/>
      <c r="K54" s="118">
        <v>2256.29</v>
      </c>
      <c r="L54" s="29"/>
      <c r="M54" s="118">
        <v>600</v>
      </c>
      <c r="N54" s="29"/>
      <c r="O54" s="135">
        <v>177.03</v>
      </c>
      <c r="P54" s="51"/>
      <c r="Q54" s="133">
        <f t="shared" si="2"/>
        <v>29.505</v>
      </c>
      <c r="R54" s="134"/>
    </row>
    <row r="55" spans="1:18" ht="12.75">
      <c r="A55" s="113" t="s">
        <v>0</v>
      </c>
      <c r="B55" s="29"/>
      <c r="C55" s="113" t="s">
        <v>125</v>
      </c>
      <c r="D55" s="29"/>
      <c r="E55" s="113" t="s">
        <v>126</v>
      </c>
      <c r="F55" s="29"/>
      <c r="G55" s="29"/>
      <c r="H55" s="29"/>
      <c r="I55" s="29"/>
      <c r="J55" s="29"/>
      <c r="K55" s="118">
        <v>1327.23</v>
      </c>
      <c r="L55" s="29"/>
      <c r="M55" s="118">
        <v>1500</v>
      </c>
      <c r="N55" s="29"/>
      <c r="O55" s="118">
        <v>2088.4</v>
      </c>
      <c r="P55" s="29"/>
      <c r="Q55" s="133">
        <f t="shared" si="2"/>
        <v>139.2266666666667</v>
      </c>
      <c r="R55" s="134"/>
    </row>
    <row r="56" spans="1:18" ht="12.75">
      <c r="A56" s="113" t="s">
        <v>0</v>
      </c>
      <c r="B56" s="29"/>
      <c r="C56" s="113" t="s">
        <v>127</v>
      </c>
      <c r="D56" s="29"/>
      <c r="E56" s="117" t="s">
        <v>194</v>
      </c>
      <c r="F56" s="29"/>
      <c r="G56" s="29"/>
      <c r="H56" s="29"/>
      <c r="I56" s="29"/>
      <c r="J56" s="29"/>
      <c r="K56" s="118">
        <v>929.06</v>
      </c>
      <c r="L56" s="29"/>
      <c r="M56" s="118">
        <v>3700</v>
      </c>
      <c r="N56" s="29"/>
      <c r="O56" s="118">
        <v>3893.85</v>
      </c>
      <c r="P56" s="29"/>
      <c r="Q56" s="133">
        <f t="shared" si="2"/>
        <v>105.2391891891892</v>
      </c>
      <c r="R56" s="134"/>
    </row>
    <row r="57" spans="1:18" ht="12.75">
      <c r="A57" s="113" t="s">
        <v>0</v>
      </c>
      <c r="B57" s="29"/>
      <c r="C57" s="113">
        <v>3231</v>
      </c>
      <c r="D57" s="29"/>
      <c r="E57" s="117" t="s">
        <v>129</v>
      </c>
      <c r="F57" s="29"/>
      <c r="G57" s="29"/>
      <c r="H57" s="29"/>
      <c r="I57" s="29"/>
      <c r="J57" s="29"/>
      <c r="K57" s="118">
        <v>1486.5</v>
      </c>
      <c r="L57" s="29"/>
      <c r="M57" s="118">
        <v>270</v>
      </c>
      <c r="N57" s="29"/>
      <c r="O57" s="118">
        <v>394.69</v>
      </c>
      <c r="P57" s="29"/>
      <c r="Q57" s="133">
        <f t="shared" si="2"/>
        <v>146.18148148148148</v>
      </c>
      <c r="R57" s="134"/>
    </row>
    <row r="58" spans="1:18" ht="12.75">
      <c r="A58" s="10"/>
      <c r="C58" s="113">
        <v>3232</v>
      </c>
      <c r="D58" s="29"/>
      <c r="E58" s="117" t="s">
        <v>199</v>
      </c>
      <c r="F58" s="29"/>
      <c r="G58" s="29"/>
      <c r="H58" s="29"/>
      <c r="I58" s="29"/>
      <c r="J58" s="29"/>
      <c r="K58" s="118">
        <v>1858.12</v>
      </c>
      <c r="L58" s="29"/>
      <c r="M58" s="118">
        <v>9500</v>
      </c>
      <c r="N58" s="29"/>
      <c r="O58" s="118">
        <v>11120.41</v>
      </c>
      <c r="P58" s="29"/>
      <c r="Q58" s="133">
        <f t="shared" si="2"/>
        <v>117.05694736842105</v>
      </c>
      <c r="R58" s="134"/>
    </row>
    <row r="59" spans="1:18" ht="12.75">
      <c r="A59" s="10"/>
      <c r="C59" s="113">
        <v>3233</v>
      </c>
      <c r="D59" s="29"/>
      <c r="E59" s="117" t="s">
        <v>130</v>
      </c>
      <c r="F59" s="29"/>
      <c r="G59" s="29"/>
      <c r="H59" s="29"/>
      <c r="I59" s="29"/>
      <c r="J59" s="29"/>
      <c r="K59" s="118">
        <v>1327.23</v>
      </c>
      <c r="L59" s="29"/>
      <c r="M59" s="118">
        <v>290</v>
      </c>
      <c r="N59" s="29"/>
      <c r="O59" s="118">
        <v>290.21</v>
      </c>
      <c r="P59" s="29"/>
      <c r="Q59" s="133">
        <f t="shared" si="2"/>
        <v>100.07241379310344</v>
      </c>
      <c r="R59" s="134"/>
    </row>
    <row r="60" spans="1:18" ht="12.75">
      <c r="A60" s="10"/>
      <c r="C60" s="113">
        <v>3237</v>
      </c>
      <c r="D60" s="29"/>
      <c r="E60" s="117" t="s">
        <v>200</v>
      </c>
      <c r="F60" s="29"/>
      <c r="G60" s="29"/>
      <c r="H60" s="29"/>
      <c r="I60" s="29"/>
      <c r="J60" s="29"/>
      <c r="K60" s="118">
        <v>16192.18</v>
      </c>
      <c r="L60" s="29"/>
      <c r="M60" s="118">
        <v>13931.21</v>
      </c>
      <c r="N60" s="29"/>
      <c r="O60" s="135">
        <v>13518.14</v>
      </c>
      <c r="P60" s="51"/>
      <c r="Q60" s="133">
        <f>(O60/M60)*100</f>
        <v>97.03493092129112</v>
      </c>
      <c r="R60" s="134"/>
    </row>
    <row r="61" spans="1:18" ht="12.75">
      <c r="A61" s="10"/>
      <c r="C61" s="113">
        <v>3238</v>
      </c>
      <c r="D61" s="29"/>
      <c r="E61" s="117" t="s">
        <v>201</v>
      </c>
      <c r="F61" s="29"/>
      <c r="G61" s="29"/>
      <c r="H61" s="29"/>
      <c r="I61" s="29"/>
      <c r="J61" s="29"/>
      <c r="K61" s="118">
        <v>1327.23</v>
      </c>
      <c r="L61" s="29"/>
      <c r="M61" s="118">
        <v>302</v>
      </c>
      <c r="N61" s="29"/>
      <c r="O61" s="118">
        <v>301.81</v>
      </c>
      <c r="P61" s="29"/>
      <c r="Q61" s="133">
        <f aca="true" t="shared" si="3" ref="Q61:Q70">(O61/M61)*100</f>
        <v>99.93708609271523</v>
      </c>
      <c r="R61" s="134"/>
    </row>
    <row r="62" spans="1:18" ht="12.75">
      <c r="A62" s="113" t="s">
        <v>0</v>
      </c>
      <c r="B62" s="29"/>
      <c r="C62" s="113" t="s">
        <v>135</v>
      </c>
      <c r="D62" s="29"/>
      <c r="E62" s="113" t="s">
        <v>136</v>
      </c>
      <c r="F62" s="29"/>
      <c r="G62" s="29"/>
      <c r="H62" s="29"/>
      <c r="I62" s="29"/>
      <c r="J62" s="29"/>
      <c r="K62" s="118">
        <v>1061.78</v>
      </c>
      <c r="L62" s="29"/>
      <c r="M62" s="118">
        <v>1720</v>
      </c>
      <c r="N62" s="29"/>
      <c r="O62" s="118">
        <v>282.01</v>
      </c>
      <c r="P62" s="29"/>
      <c r="Q62" s="133">
        <f t="shared" si="3"/>
        <v>16.39593023255814</v>
      </c>
      <c r="R62" s="134"/>
    </row>
    <row r="63" spans="1:18" ht="12.75">
      <c r="A63" s="10"/>
      <c r="C63" s="113">
        <v>3292</v>
      </c>
      <c r="D63" s="29"/>
      <c r="E63" s="117" t="s">
        <v>202</v>
      </c>
      <c r="F63" s="29"/>
      <c r="G63" s="29"/>
      <c r="H63" s="29"/>
      <c r="I63" s="29"/>
      <c r="J63" s="29"/>
      <c r="K63" s="118">
        <v>3318.07</v>
      </c>
      <c r="L63" s="29"/>
      <c r="M63" s="118">
        <v>3200</v>
      </c>
      <c r="N63" s="29"/>
      <c r="O63" s="118">
        <v>3193.91</v>
      </c>
      <c r="P63" s="29"/>
      <c r="Q63" s="133">
        <f t="shared" si="3"/>
        <v>99.8096875</v>
      </c>
      <c r="R63" s="134"/>
    </row>
    <row r="64" spans="1:18" ht="12.75">
      <c r="A64" s="10"/>
      <c r="C64" s="113">
        <v>3293</v>
      </c>
      <c r="D64" s="29"/>
      <c r="E64" s="117" t="s">
        <v>138</v>
      </c>
      <c r="F64" s="29"/>
      <c r="G64" s="29"/>
      <c r="H64" s="29"/>
      <c r="I64" s="29"/>
      <c r="J64" s="29"/>
      <c r="K64" s="118">
        <v>2097.02</v>
      </c>
      <c r="L64" s="29"/>
      <c r="M64" s="118">
        <v>4000</v>
      </c>
      <c r="N64" s="29"/>
      <c r="O64" s="118">
        <v>5306.09</v>
      </c>
      <c r="P64" s="29"/>
      <c r="Q64" s="133">
        <f t="shared" si="3"/>
        <v>132.65225</v>
      </c>
      <c r="R64" s="134"/>
    </row>
    <row r="65" spans="1:18" ht="12.75">
      <c r="A65" s="113" t="s">
        <v>0</v>
      </c>
      <c r="B65" s="29"/>
      <c r="C65" s="113" t="s">
        <v>191</v>
      </c>
      <c r="D65" s="29"/>
      <c r="E65" s="113" t="s">
        <v>192</v>
      </c>
      <c r="F65" s="29"/>
      <c r="G65" s="29"/>
      <c r="H65" s="29"/>
      <c r="I65" s="29"/>
      <c r="J65" s="29"/>
      <c r="K65" s="118">
        <v>1327.23</v>
      </c>
      <c r="L65" s="29"/>
      <c r="M65" s="118">
        <v>1111</v>
      </c>
      <c r="N65" s="29"/>
      <c r="O65" s="118">
        <v>1111</v>
      </c>
      <c r="P65" s="29"/>
      <c r="Q65" s="133">
        <f t="shared" si="3"/>
        <v>100</v>
      </c>
      <c r="R65" s="134"/>
    </row>
    <row r="66" spans="1:18" ht="12.75">
      <c r="A66" s="10"/>
      <c r="C66" s="113" t="s">
        <v>149</v>
      </c>
      <c r="D66" s="29"/>
      <c r="E66" s="117" t="s">
        <v>150</v>
      </c>
      <c r="F66" s="29"/>
      <c r="G66" s="29"/>
      <c r="H66" s="29"/>
      <c r="I66" s="29"/>
      <c r="J66" s="29"/>
      <c r="K66" s="118">
        <v>1433.41</v>
      </c>
      <c r="L66" s="29"/>
      <c r="M66" s="118">
        <v>1680</v>
      </c>
      <c r="N66" s="29"/>
      <c r="O66" s="135">
        <v>1680</v>
      </c>
      <c r="P66" s="51"/>
      <c r="Q66" s="133">
        <f t="shared" si="3"/>
        <v>100</v>
      </c>
      <c r="R66" s="134"/>
    </row>
    <row r="67" spans="1:18" ht="12.75">
      <c r="A67" s="113" t="s">
        <v>0</v>
      </c>
      <c r="B67" s="29"/>
      <c r="C67" s="113" t="s">
        <v>139</v>
      </c>
      <c r="D67" s="29"/>
      <c r="E67" s="113" t="s">
        <v>137</v>
      </c>
      <c r="F67" s="29"/>
      <c r="G67" s="29"/>
      <c r="H67" s="29"/>
      <c r="I67" s="29"/>
      <c r="J67" s="29"/>
      <c r="K67" s="118">
        <v>11546.86</v>
      </c>
      <c r="L67" s="29"/>
      <c r="M67" s="118">
        <v>12321.25</v>
      </c>
      <c r="N67" s="29"/>
      <c r="O67" s="118">
        <v>8255.2</v>
      </c>
      <c r="P67" s="29"/>
      <c r="Q67" s="133">
        <f t="shared" si="3"/>
        <v>66.99969564776302</v>
      </c>
      <c r="R67" s="134"/>
    </row>
    <row r="68" spans="1:18" ht="12.75">
      <c r="A68" s="113" t="s">
        <v>0</v>
      </c>
      <c r="B68" s="29"/>
      <c r="C68" s="136" t="s">
        <v>151</v>
      </c>
      <c r="D68" s="37"/>
      <c r="E68" s="136" t="s">
        <v>152</v>
      </c>
      <c r="F68" s="37"/>
      <c r="G68" s="37"/>
      <c r="H68" s="37"/>
      <c r="I68" s="37"/>
      <c r="J68" s="37"/>
      <c r="K68" s="137">
        <f>SUM(K69:K71)</f>
        <v>9556.050000000001</v>
      </c>
      <c r="L68" s="37"/>
      <c r="M68" s="137">
        <f>SUM(M69:M71)</f>
        <v>17148</v>
      </c>
      <c r="N68" s="37"/>
      <c r="O68" s="137">
        <f>SUM(O69:O71)</f>
        <v>25522.28</v>
      </c>
      <c r="P68" s="37"/>
      <c r="Q68" s="133">
        <f t="shared" si="3"/>
        <v>148.8353160718451</v>
      </c>
      <c r="R68" s="134"/>
    </row>
    <row r="69" spans="1:18" ht="12.75">
      <c r="A69" s="113" t="s">
        <v>0</v>
      </c>
      <c r="B69" s="29"/>
      <c r="C69" s="113" t="s">
        <v>153</v>
      </c>
      <c r="D69" s="29"/>
      <c r="E69" s="113" t="s">
        <v>154</v>
      </c>
      <c r="F69" s="29"/>
      <c r="G69" s="29"/>
      <c r="H69" s="29"/>
      <c r="I69" s="29"/>
      <c r="J69" s="29"/>
      <c r="K69" s="118">
        <v>3384.44</v>
      </c>
      <c r="L69" s="29"/>
      <c r="M69" s="118">
        <v>6500</v>
      </c>
      <c r="N69" s="29"/>
      <c r="O69" s="118">
        <v>13574.46</v>
      </c>
      <c r="P69" s="29"/>
      <c r="Q69" s="133">
        <f t="shared" si="3"/>
        <v>208.83784615384613</v>
      </c>
      <c r="R69" s="134"/>
    </row>
    <row r="70" spans="1:18" ht="12.75">
      <c r="A70" s="113" t="s">
        <v>0</v>
      </c>
      <c r="B70" s="29"/>
      <c r="C70" s="113">
        <v>4226</v>
      </c>
      <c r="D70" s="29"/>
      <c r="E70" s="117" t="s">
        <v>155</v>
      </c>
      <c r="F70" s="29"/>
      <c r="G70" s="29"/>
      <c r="H70" s="29"/>
      <c r="I70" s="29"/>
      <c r="J70" s="29"/>
      <c r="K70" s="118">
        <v>6105.25</v>
      </c>
      <c r="L70" s="29"/>
      <c r="M70" s="118">
        <v>10648</v>
      </c>
      <c r="N70" s="29"/>
      <c r="O70" s="118">
        <v>11947.82</v>
      </c>
      <c r="P70" s="29"/>
      <c r="Q70" s="133">
        <f t="shared" si="3"/>
        <v>112.2071750563486</v>
      </c>
      <c r="R70" s="134"/>
    </row>
    <row r="71" spans="1:18" ht="12.75">
      <c r="A71" s="113" t="s">
        <v>0</v>
      </c>
      <c r="B71" s="29"/>
      <c r="C71" s="113" t="s">
        <v>156</v>
      </c>
      <c r="D71" s="29"/>
      <c r="E71" s="113" t="s">
        <v>157</v>
      </c>
      <c r="F71" s="29"/>
      <c r="G71" s="29"/>
      <c r="H71" s="29"/>
      <c r="I71" s="29"/>
      <c r="J71" s="29"/>
      <c r="K71" s="118">
        <v>66.36</v>
      </c>
      <c r="L71" s="29"/>
      <c r="M71" s="118">
        <v>0</v>
      </c>
      <c r="N71" s="29"/>
      <c r="O71" s="118">
        <v>0</v>
      </c>
      <c r="P71" s="29"/>
      <c r="Q71" s="133">
        <v>0</v>
      </c>
      <c r="R71" s="134"/>
    </row>
  </sheetData>
  <sheetProtection/>
  <mergeCells count="427">
    <mergeCell ref="K20:L20"/>
    <mergeCell ref="E20:J20"/>
    <mergeCell ref="Q28:R28"/>
    <mergeCell ref="Q29:R29"/>
    <mergeCell ref="Q30:R30"/>
    <mergeCell ref="Q34:R34"/>
    <mergeCell ref="M20:N20"/>
    <mergeCell ref="M21:N21"/>
    <mergeCell ref="M22:N22"/>
    <mergeCell ref="M23:N23"/>
    <mergeCell ref="M9:N9"/>
    <mergeCell ref="M10:N10"/>
    <mergeCell ref="M11:N11"/>
    <mergeCell ref="M12:N12"/>
    <mergeCell ref="M13:N13"/>
    <mergeCell ref="M14:N14"/>
    <mergeCell ref="M28:N28"/>
    <mergeCell ref="M29:N29"/>
    <mergeCell ref="M30:N30"/>
    <mergeCell ref="M15:N15"/>
    <mergeCell ref="M16:N16"/>
    <mergeCell ref="M17:N17"/>
    <mergeCell ref="M18:N18"/>
    <mergeCell ref="M19:N19"/>
    <mergeCell ref="M24:N24"/>
    <mergeCell ref="M42:N42"/>
    <mergeCell ref="M31:N31"/>
    <mergeCell ref="M32:N32"/>
    <mergeCell ref="M33:N33"/>
    <mergeCell ref="M34:N34"/>
    <mergeCell ref="M35:N35"/>
    <mergeCell ref="M36:N36"/>
    <mergeCell ref="M43:N43"/>
    <mergeCell ref="M44:N44"/>
    <mergeCell ref="M45:N45"/>
    <mergeCell ref="M46:N46"/>
    <mergeCell ref="M47:N47"/>
    <mergeCell ref="M48:N48"/>
    <mergeCell ref="M66:N66"/>
    <mergeCell ref="M55:N55"/>
    <mergeCell ref="M56:N56"/>
    <mergeCell ref="M57:N57"/>
    <mergeCell ref="M58:N58"/>
    <mergeCell ref="M59:N59"/>
    <mergeCell ref="M60:N60"/>
    <mergeCell ref="M70:N70"/>
    <mergeCell ref="M71:N71"/>
    <mergeCell ref="C1:D1"/>
    <mergeCell ref="C2:D2"/>
    <mergeCell ref="C3:D3"/>
    <mergeCell ref="C4:D4"/>
    <mergeCell ref="C5:D5"/>
    <mergeCell ref="M61:N61"/>
    <mergeCell ref="M62:N62"/>
    <mergeCell ref="M63:N63"/>
    <mergeCell ref="Q46:R46"/>
    <mergeCell ref="Q47:R47"/>
    <mergeCell ref="Q58:R58"/>
    <mergeCell ref="Q59:R59"/>
    <mergeCell ref="Q60:R60"/>
    <mergeCell ref="Q61:R61"/>
    <mergeCell ref="Q63:R63"/>
    <mergeCell ref="Q64:R64"/>
    <mergeCell ref="Q66:R66"/>
    <mergeCell ref="A71:B71"/>
    <mergeCell ref="C71:D71"/>
    <mergeCell ref="E71:J71"/>
    <mergeCell ref="K71:L71"/>
    <mergeCell ref="O71:P71"/>
    <mergeCell ref="Q71:R71"/>
    <mergeCell ref="A70:B70"/>
    <mergeCell ref="C70:D70"/>
    <mergeCell ref="E70:J70"/>
    <mergeCell ref="K70:L70"/>
    <mergeCell ref="O70:P70"/>
    <mergeCell ref="Q70:R70"/>
    <mergeCell ref="A69:B69"/>
    <mergeCell ref="C69:D69"/>
    <mergeCell ref="E69:J69"/>
    <mergeCell ref="K69:L69"/>
    <mergeCell ref="O69:P69"/>
    <mergeCell ref="Q69:R69"/>
    <mergeCell ref="A68:B68"/>
    <mergeCell ref="C68:D68"/>
    <mergeCell ref="E68:J68"/>
    <mergeCell ref="K68:L68"/>
    <mergeCell ref="O68:P68"/>
    <mergeCell ref="Q68:R68"/>
    <mergeCell ref="M68:N68"/>
    <mergeCell ref="M69:N69"/>
    <mergeCell ref="A67:B67"/>
    <mergeCell ref="C67:D67"/>
    <mergeCell ref="E67:J67"/>
    <mergeCell ref="K67:L67"/>
    <mergeCell ref="O67:P67"/>
    <mergeCell ref="Q67:R67"/>
    <mergeCell ref="M67:N67"/>
    <mergeCell ref="A65:B65"/>
    <mergeCell ref="C65:D65"/>
    <mergeCell ref="E65:J65"/>
    <mergeCell ref="K65:L65"/>
    <mergeCell ref="O65:P65"/>
    <mergeCell ref="Q65:R65"/>
    <mergeCell ref="M65:N65"/>
    <mergeCell ref="A62:B62"/>
    <mergeCell ref="C62:D62"/>
    <mergeCell ref="E62:J62"/>
    <mergeCell ref="K62:L62"/>
    <mergeCell ref="O62:P62"/>
    <mergeCell ref="Q62:R62"/>
    <mergeCell ref="A57:B57"/>
    <mergeCell ref="C57:D57"/>
    <mergeCell ref="E57:J57"/>
    <mergeCell ref="K57:L57"/>
    <mergeCell ref="O57:P57"/>
    <mergeCell ref="Q57:R57"/>
    <mergeCell ref="A56:B56"/>
    <mergeCell ref="C56:D56"/>
    <mergeCell ref="E56:J56"/>
    <mergeCell ref="K56:L56"/>
    <mergeCell ref="O56:P56"/>
    <mergeCell ref="Q56:R56"/>
    <mergeCell ref="A55:B55"/>
    <mergeCell ref="C55:D55"/>
    <mergeCell ref="E55:J55"/>
    <mergeCell ref="K55:L55"/>
    <mergeCell ref="O55:P55"/>
    <mergeCell ref="Q55:R55"/>
    <mergeCell ref="A54:B54"/>
    <mergeCell ref="C54:D54"/>
    <mergeCell ref="E54:J54"/>
    <mergeCell ref="K54:L54"/>
    <mergeCell ref="O54:P54"/>
    <mergeCell ref="Q54:R54"/>
    <mergeCell ref="M54:N54"/>
    <mergeCell ref="A53:B53"/>
    <mergeCell ref="C53:D53"/>
    <mergeCell ref="E53:J53"/>
    <mergeCell ref="K53:L53"/>
    <mergeCell ref="O53:P53"/>
    <mergeCell ref="Q53:R53"/>
    <mergeCell ref="M53:N53"/>
    <mergeCell ref="A52:B52"/>
    <mergeCell ref="C52:D52"/>
    <mergeCell ref="E52:J52"/>
    <mergeCell ref="K52:L52"/>
    <mergeCell ref="O52:P52"/>
    <mergeCell ref="Q52:R52"/>
    <mergeCell ref="M52:N52"/>
    <mergeCell ref="A51:B51"/>
    <mergeCell ref="C51:D51"/>
    <mergeCell ref="E51:J51"/>
    <mergeCell ref="K51:L51"/>
    <mergeCell ref="O51:P51"/>
    <mergeCell ref="Q51:R51"/>
    <mergeCell ref="M51:N51"/>
    <mergeCell ref="A50:B50"/>
    <mergeCell ref="C50:D50"/>
    <mergeCell ref="E50:J50"/>
    <mergeCell ref="K50:L50"/>
    <mergeCell ref="O50:P50"/>
    <mergeCell ref="Q50:R50"/>
    <mergeCell ref="M50:N50"/>
    <mergeCell ref="A49:B49"/>
    <mergeCell ref="C49:D49"/>
    <mergeCell ref="E49:J49"/>
    <mergeCell ref="K49:L49"/>
    <mergeCell ref="O49:P49"/>
    <mergeCell ref="Q49:R49"/>
    <mergeCell ref="M49:N49"/>
    <mergeCell ref="A48:B48"/>
    <mergeCell ref="C48:D48"/>
    <mergeCell ref="E48:J48"/>
    <mergeCell ref="K48:L48"/>
    <mergeCell ref="O48:P48"/>
    <mergeCell ref="Q48:R48"/>
    <mergeCell ref="A45:B45"/>
    <mergeCell ref="C45:D45"/>
    <mergeCell ref="E45:J45"/>
    <mergeCell ref="K45:L45"/>
    <mergeCell ref="O45:P45"/>
    <mergeCell ref="Q45:R45"/>
    <mergeCell ref="A44:B44"/>
    <mergeCell ref="C44:D44"/>
    <mergeCell ref="E44:J44"/>
    <mergeCell ref="K44:L44"/>
    <mergeCell ref="O44:P44"/>
    <mergeCell ref="Q44:R44"/>
    <mergeCell ref="A42:B42"/>
    <mergeCell ref="C42:J42"/>
    <mergeCell ref="K42:L42"/>
    <mergeCell ref="O42:P42"/>
    <mergeCell ref="Q42:R42"/>
    <mergeCell ref="A43:B43"/>
    <mergeCell ref="C43:J43"/>
    <mergeCell ref="K43:L43"/>
    <mergeCell ref="O43:P43"/>
    <mergeCell ref="Q43:R43"/>
    <mergeCell ref="A41:B41"/>
    <mergeCell ref="C41:D41"/>
    <mergeCell ref="E41:J41"/>
    <mergeCell ref="K41:L41"/>
    <mergeCell ref="O41:P41"/>
    <mergeCell ref="Q41:R41"/>
    <mergeCell ref="M41:N41"/>
    <mergeCell ref="A40:B40"/>
    <mergeCell ref="C40:D40"/>
    <mergeCell ref="E40:J40"/>
    <mergeCell ref="K40:L40"/>
    <mergeCell ref="O40:P40"/>
    <mergeCell ref="Q40:R40"/>
    <mergeCell ref="M40:N40"/>
    <mergeCell ref="C46:D46"/>
    <mergeCell ref="C47:D47"/>
    <mergeCell ref="E46:J46"/>
    <mergeCell ref="E47:J47"/>
    <mergeCell ref="K46:L46"/>
    <mergeCell ref="O46:P46"/>
    <mergeCell ref="K47:L47"/>
    <mergeCell ref="O47:P47"/>
    <mergeCell ref="C58:D58"/>
    <mergeCell ref="E58:J58"/>
    <mergeCell ref="K58:L58"/>
    <mergeCell ref="O58:P58"/>
    <mergeCell ref="C59:D59"/>
    <mergeCell ref="E59:J59"/>
    <mergeCell ref="K59:L59"/>
    <mergeCell ref="O59:P59"/>
    <mergeCell ref="C60:D60"/>
    <mergeCell ref="E60:J60"/>
    <mergeCell ref="K60:L60"/>
    <mergeCell ref="O60:P60"/>
    <mergeCell ref="C61:D61"/>
    <mergeCell ref="E61:J61"/>
    <mergeCell ref="K61:L61"/>
    <mergeCell ref="O61:P61"/>
    <mergeCell ref="E63:J63"/>
    <mergeCell ref="K63:L63"/>
    <mergeCell ref="O63:P63"/>
    <mergeCell ref="C64:D64"/>
    <mergeCell ref="E64:J64"/>
    <mergeCell ref="K64:L64"/>
    <mergeCell ref="O64:P64"/>
    <mergeCell ref="M64:N64"/>
    <mergeCell ref="C66:D66"/>
    <mergeCell ref="E66:J66"/>
    <mergeCell ref="K66:L66"/>
    <mergeCell ref="O66:P66"/>
    <mergeCell ref="A39:B39"/>
    <mergeCell ref="C39:D39"/>
    <mergeCell ref="E39:J39"/>
    <mergeCell ref="K39:L39"/>
    <mergeCell ref="O39:P39"/>
    <mergeCell ref="C63:D63"/>
    <mergeCell ref="Q39:R39"/>
    <mergeCell ref="A38:B38"/>
    <mergeCell ref="C38:D38"/>
    <mergeCell ref="E38:J38"/>
    <mergeCell ref="K38:L38"/>
    <mergeCell ref="O38:P38"/>
    <mergeCell ref="Q38:R38"/>
    <mergeCell ref="M38:N38"/>
    <mergeCell ref="M39:N39"/>
    <mergeCell ref="A37:B37"/>
    <mergeCell ref="C37:D37"/>
    <mergeCell ref="E37:J37"/>
    <mergeCell ref="K37:L37"/>
    <mergeCell ref="O37:P37"/>
    <mergeCell ref="Q37:R37"/>
    <mergeCell ref="M37:N37"/>
    <mergeCell ref="A36:B36"/>
    <mergeCell ref="C36:D36"/>
    <mergeCell ref="E36:J36"/>
    <mergeCell ref="K36:L36"/>
    <mergeCell ref="O36:P36"/>
    <mergeCell ref="Q36:R36"/>
    <mergeCell ref="A35:B35"/>
    <mergeCell ref="C35:D35"/>
    <mergeCell ref="E35:J35"/>
    <mergeCell ref="K35:L35"/>
    <mergeCell ref="O35:P35"/>
    <mergeCell ref="Q35:R35"/>
    <mergeCell ref="Q32:R32"/>
    <mergeCell ref="A33:B33"/>
    <mergeCell ref="C33:D33"/>
    <mergeCell ref="E33:J33"/>
    <mergeCell ref="K33:L33"/>
    <mergeCell ref="O33:P33"/>
    <mergeCell ref="Q33:R33"/>
    <mergeCell ref="A31:B31"/>
    <mergeCell ref="C31:D31"/>
    <mergeCell ref="E31:J31"/>
    <mergeCell ref="K31:L31"/>
    <mergeCell ref="O31:P31"/>
    <mergeCell ref="Q31:R31"/>
    <mergeCell ref="A27:B27"/>
    <mergeCell ref="C27:D27"/>
    <mergeCell ref="E27:J27"/>
    <mergeCell ref="K27:L27"/>
    <mergeCell ref="O27:P27"/>
    <mergeCell ref="Q27:R27"/>
    <mergeCell ref="M27:N27"/>
    <mergeCell ref="A26:B26"/>
    <mergeCell ref="C26:D26"/>
    <mergeCell ref="E26:J26"/>
    <mergeCell ref="K26:L26"/>
    <mergeCell ref="O26:P26"/>
    <mergeCell ref="Q26:R26"/>
    <mergeCell ref="M26:N26"/>
    <mergeCell ref="A25:B25"/>
    <mergeCell ref="C25:D25"/>
    <mergeCell ref="E25:J25"/>
    <mergeCell ref="K25:L25"/>
    <mergeCell ref="O25:P25"/>
    <mergeCell ref="Q25:R25"/>
    <mergeCell ref="M25:N25"/>
    <mergeCell ref="A24:B24"/>
    <mergeCell ref="C24:D24"/>
    <mergeCell ref="E24:J24"/>
    <mergeCell ref="K24:L24"/>
    <mergeCell ref="O24:P24"/>
    <mergeCell ref="Q24:R24"/>
    <mergeCell ref="A23:B23"/>
    <mergeCell ref="C23:D23"/>
    <mergeCell ref="E23:J23"/>
    <mergeCell ref="K23:L23"/>
    <mergeCell ref="O23:P23"/>
    <mergeCell ref="Q23:R23"/>
    <mergeCell ref="A21:B21"/>
    <mergeCell ref="C21:J21"/>
    <mergeCell ref="K21:L21"/>
    <mergeCell ref="O21:P21"/>
    <mergeCell ref="Q21:R21"/>
    <mergeCell ref="A22:B22"/>
    <mergeCell ref="C22:J22"/>
    <mergeCell ref="K22:L22"/>
    <mergeCell ref="O22:P22"/>
    <mergeCell ref="Q22:R22"/>
    <mergeCell ref="A20:B20"/>
    <mergeCell ref="C20:D20"/>
    <mergeCell ref="O20:P20"/>
    <mergeCell ref="Q20:R20"/>
    <mergeCell ref="A19:B19"/>
    <mergeCell ref="C19:D19"/>
    <mergeCell ref="E19:J19"/>
    <mergeCell ref="K19:L19"/>
    <mergeCell ref="O19:P19"/>
    <mergeCell ref="Q19:R19"/>
    <mergeCell ref="Q17:R17"/>
    <mergeCell ref="A18:B18"/>
    <mergeCell ref="C18:J18"/>
    <mergeCell ref="K18:L18"/>
    <mergeCell ref="O18:P18"/>
    <mergeCell ref="Q18:R18"/>
    <mergeCell ref="O17:P17"/>
    <mergeCell ref="A16:B16"/>
    <mergeCell ref="C16:J16"/>
    <mergeCell ref="K16:L16"/>
    <mergeCell ref="O16:P16"/>
    <mergeCell ref="Q16:R16"/>
    <mergeCell ref="C15:J15"/>
    <mergeCell ref="K15:L15"/>
    <mergeCell ref="O15:P15"/>
    <mergeCell ref="Q15:R15"/>
    <mergeCell ref="Q13:R13"/>
    <mergeCell ref="A14:B14"/>
    <mergeCell ref="C14:J14"/>
    <mergeCell ref="K14:L14"/>
    <mergeCell ref="O14:P14"/>
    <mergeCell ref="Q14:R14"/>
    <mergeCell ref="K13:L13"/>
    <mergeCell ref="O13:P13"/>
    <mergeCell ref="E11:J11"/>
    <mergeCell ref="K11:L11"/>
    <mergeCell ref="O11:P11"/>
    <mergeCell ref="Q11:R11"/>
    <mergeCell ref="A12:J12"/>
    <mergeCell ref="K12:L12"/>
    <mergeCell ref="O12:P12"/>
    <mergeCell ref="Q12:R12"/>
    <mergeCell ref="A11:B11"/>
    <mergeCell ref="C11:D11"/>
    <mergeCell ref="A9:B9"/>
    <mergeCell ref="C9:J9"/>
    <mergeCell ref="K9:L9"/>
    <mergeCell ref="O9:P9"/>
    <mergeCell ref="Q9:R9"/>
    <mergeCell ref="A10:B10"/>
    <mergeCell ref="C10:J10"/>
    <mergeCell ref="K10:L10"/>
    <mergeCell ref="O10:P10"/>
    <mergeCell ref="Q10:R10"/>
    <mergeCell ref="A1:B1"/>
    <mergeCell ref="A2:B2"/>
    <mergeCell ref="A3:B3"/>
    <mergeCell ref="A4:B4"/>
    <mergeCell ref="A5:B5"/>
    <mergeCell ref="A6:R6"/>
    <mergeCell ref="A7:R7"/>
    <mergeCell ref="C28:D28"/>
    <mergeCell ref="E28:J28"/>
    <mergeCell ref="K28:L28"/>
    <mergeCell ref="O28:P28"/>
    <mergeCell ref="E29:J29"/>
    <mergeCell ref="C29:D29"/>
    <mergeCell ref="K29:L29"/>
    <mergeCell ref="O29:P29"/>
    <mergeCell ref="K17:L17"/>
    <mergeCell ref="K30:L30"/>
    <mergeCell ref="O30:P30"/>
    <mergeCell ref="C34:D34"/>
    <mergeCell ref="E34:J34"/>
    <mergeCell ref="K34:L34"/>
    <mergeCell ref="O34:P34"/>
    <mergeCell ref="E32:J32"/>
    <mergeCell ref="K32:L32"/>
    <mergeCell ref="O32:P32"/>
    <mergeCell ref="A8:R8"/>
    <mergeCell ref="A32:B32"/>
    <mergeCell ref="C32:D32"/>
    <mergeCell ref="A17:B17"/>
    <mergeCell ref="C17:J17"/>
    <mergeCell ref="A15:B15"/>
    <mergeCell ref="A13:B13"/>
    <mergeCell ref="C13:J13"/>
    <mergeCell ref="C30:D30"/>
    <mergeCell ref="E30:J30"/>
  </mergeCells>
  <printOptions horizontalCentered="1"/>
  <pageMargins left="0" right="0" top="0.1968503937007874" bottom="0.1968503937007874" header="0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94.8515625" style="0" customWidth="1"/>
  </cols>
  <sheetData>
    <row r="1" ht="15.75">
      <c r="A1" s="12" t="s">
        <v>210</v>
      </c>
    </row>
    <row r="2" ht="12.75" customHeight="1">
      <c r="A2" s="12" t="s">
        <v>237</v>
      </c>
    </row>
    <row r="3" ht="12.75" customHeight="1">
      <c r="A3" s="12" t="s">
        <v>211</v>
      </c>
    </row>
    <row r="4" ht="12.75" customHeight="1">
      <c r="A4" s="12"/>
    </row>
    <row r="5" ht="30.75" customHeight="1">
      <c r="A5" s="13" t="s">
        <v>243</v>
      </c>
    </row>
    <row r="6" ht="12.75" customHeight="1">
      <c r="A6" s="13" t="s">
        <v>244</v>
      </c>
    </row>
    <row r="7" ht="12.75" customHeight="1">
      <c r="A7" s="13" t="s">
        <v>212</v>
      </c>
    </row>
    <row r="8" ht="12.75" customHeight="1">
      <c r="A8" s="13" t="s">
        <v>213</v>
      </c>
    </row>
    <row r="9" ht="12.75" customHeight="1">
      <c r="A9" s="13" t="s">
        <v>214</v>
      </c>
    </row>
    <row r="10" ht="12.75" customHeight="1">
      <c r="A10" s="13" t="s">
        <v>215</v>
      </c>
    </row>
    <row r="11" ht="12.75" customHeight="1">
      <c r="A11" s="13" t="s">
        <v>216</v>
      </c>
    </row>
    <row r="12" ht="12.75" customHeight="1">
      <c r="A12" s="13" t="s">
        <v>217</v>
      </c>
    </row>
    <row r="13" ht="12.75" customHeight="1">
      <c r="A13" s="13"/>
    </row>
    <row r="14" ht="12.75" customHeight="1">
      <c r="A14" s="13" t="s">
        <v>218</v>
      </c>
    </row>
    <row r="15" ht="12.75" customHeight="1">
      <c r="A15" s="13" t="s">
        <v>219</v>
      </c>
    </row>
    <row r="16" ht="12.75" customHeight="1">
      <c r="A16" s="13" t="s">
        <v>220</v>
      </c>
    </row>
    <row r="17" ht="12.75" customHeight="1">
      <c r="A17" s="13"/>
    </row>
    <row r="18" ht="12.75" customHeight="1">
      <c r="A18" s="13" t="s">
        <v>221</v>
      </c>
    </row>
    <row r="19" ht="12.75" customHeight="1">
      <c r="A19" s="13" t="s">
        <v>222</v>
      </c>
    </row>
    <row r="20" ht="12.75" customHeight="1">
      <c r="A20" s="13"/>
    </row>
    <row r="21" ht="12.75" customHeight="1">
      <c r="A21" s="13"/>
    </row>
    <row r="22" ht="12.75" customHeight="1">
      <c r="A22" s="13" t="s">
        <v>223</v>
      </c>
    </row>
    <row r="23" ht="18.75" customHeight="1">
      <c r="A23" s="13" t="s">
        <v>245</v>
      </c>
    </row>
    <row r="24" ht="12.75" customHeight="1">
      <c r="A24" s="13" t="s">
        <v>246</v>
      </c>
    </row>
    <row r="25" ht="12.75" customHeight="1">
      <c r="A25" s="13" t="s">
        <v>247</v>
      </c>
    </row>
    <row r="26" ht="12.75" customHeight="1">
      <c r="A26" s="13"/>
    </row>
    <row r="27" ht="12.75" customHeight="1">
      <c r="A27" s="13"/>
    </row>
    <row r="28" ht="12.75" customHeight="1">
      <c r="A28" s="13"/>
    </row>
    <row r="29" ht="12.75" customHeight="1">
      <c r="A29" s="14" t="s">
        <v>224</v>
      </c>
    </row>
    <row r="30" ht="12.75" customHeight="1">
      <c r="A30" s="15"/>
    </row>
    <row r="31" ht="12.75" customHeight="1">
      <c r="A31" s="13" t="s">
        <v>248</v>
      </c>
    </row>
    <row r="32" spans="1:2" ht="12.75" customHeight="1">
      <c r="A32" s="16" t="s">
        <v>225</v>
      </c>
      <c r="B32" s="17"/>
    </row>
    <row r="33" ht="12.75" customHeight="1">
      <c r="A33" s="13"/>
    </row>
    <row r="34" ht="12.75" customHeight="1">
      <c r="A34" s="14" t="s">
        <v>249</v>
      </c>
    </row>
    <row r="35" ht="12.75" customHeight="1">
      <c r="A35" s="13"/>
    </row>
    <row r="36" ht="31.5" customHeight="1">
      <c r="A36" s="13" t="s">
        <v>226</v>
      </c>
    </row>
    <row r="37" ht="12.75" customHeight="1">
      <c r="A37" s="13"/>
    </row>
    <row r="38" ht="38.25" customHeight="1">
      <c r="A38" s="14" t="s">
        <v>250</v>
      </c>
    </row>
    <row r="39" ht="12.75" customHeight="1">
      <c r="A39" s="14"/>
    </row>
    <row r="40" ht="31.5" customHeight="1">
      <c r="A40" s="18" t="s">
        <v>251</v>
      </c>
    </row>
    <row r="41" ht="12.75" customHeight="1">
      <c r="A41" s="13"/>
    </row>
    <row r="42" ht="12.75" customHeight="1">
      <c r="A42" s="13"/>
    </row>
    <row r="43" ht="12.75" customHeight="1">
      <c r="A43" s="13"/>
    </row>
    <row r="44" ht="12.75" customHeight="1">
      <c r="A44" s="19" t="s">
        <v>227</v>
      </c>
    </row>
    <row r="45" ht="12.75" customHeight="1">
      <c r="A45" s="13"/>
    </row>
    <row r="46" spans="1:2" s="20" customFormat="1" ht="15.75" customHeight="1">
      <c r="A46" s="16" t="s">
        <v>252</v>
      </c>
      <c r="B46" s="17"/>
    </row>
    <row r="47" spans="1:2" s="20" customFormat="1" ht="16.5" customHeight="1">
      <c r="A47" s="16" t="s">
        <v>228</v>
      </c>
      <c r="B47" s="17"/>
    </row>
    <row r="48" ht="12.75" customHeight="1">
      <c r="A48" s="13"/>
    </row>
    <row r="49" ht="12.75" customHeight="1">
      <c r="A49" s="14" t="s">
        <v>229</v>
      </c>
    </row>
    <row r="50" ht="12.75" customHeight="1">
      <c r="A50" s="14"/>
    </row>
    <row r="51" ht="12.75" customHeight="1">
      <c r="A51" s="14" t="s">
        <v>182</v>
      </c>
    </row>
    <row r="52" ht="12.75" customHeight="1">
      <c r="A52" s="21"/>
    </row>
    <row r="53" ht="30" customHeight="1">
      <c r="A53" s="14" t="s">
        <v>253</v>
      </c>
    </row>
    <row r="54" ht="12.75" customHeight="1">
      <c r="A54" s="22" t="s">
        <v>230</v>
      </c>
    </row>
    <row r="55" ht="12.75" customHeight="1">
      <c r="A55" s="13" t="s">
        <v>254</v>
      </c>
    </row>
    <row r="56" ht="12.75" customHeight="1">
      <c r="A56" s="13"/>
    </row>
    <row r="57" ht="14.25" customHeight="1">
      <c r="A57" s="27" t="s">
        <v>255</v>
      </c>
    </row>
    <row r="58" ht="14.25" customHeight="1">
      <c r="A58" s="13" t="s">
        <v>190</v>
      </c>
    </row>
    <row r="59" ht="12.75" customHeight="1">
      <c r="A59" s="13" t="s">
        <v>256</v>
      </c>
    </row>
    <row r="60" ht="12.75" customHeight="1">
      <c r="A60" s="13" t="s">
        <v>258</v>
      </c>
    </row>
    <row r="61" ht="15.75" customHeight="1">
      <c r="A61" s="13" t="s">
        <v>257</v>
      </c>
    </row>
    <row r="62" ht="12.75" customHeight="1">
      <c r="A62" s="14"/>
    </row>
    <row r="63" ht="12.75" customHeight="1">
      <c r="A63" s="21"/>
    </row>
    <row r="64" ht="12.75" customHeight="1">
      <c r="A64" s="14"/>
    </row>
    <row r="65" spans="1:3" ht="12.75" customHeight="1">
      <c r="A65" s="26" t="s">
        <v>241</v>
      </c>
      <c r="B65" s="26"/>
      <c r="C65" s="26"/>
    </row>
    <row r="66" spans="1:3" ht="12.75" customHeight="1">
      <c r="A66" s="26" t="s">
        <v>242</v>
      </c>
      <c r="B66" s="26"/>
      <c r="C66" s="26"/>
    </row>
    <row r="67" ht="12.75" customHeight="1"/>
    <row r="68" ht="12.75" customHeight="1">
      <c r="A68" s="24" t="s">
        <v>240</v>
      </c>
    </row>
    <row r="69" ht="12.75" customHeight="1">
      <c r="A69" s="13"/>
    </row>
    <row r="70" ht="12.75" customHeight="1">
      <c r="A70" s="13"/>
    </row>
    <row r="71" ht="12.75" customHeight="1">
      <c r="A71" s="13"/>
    </row>
    <row r="72" ht="12.75" customHeight="1">
      <c r="A72" s="13"/>
    </row>
    <row r="73" ht="12.75" customHeight="1">
      <c r="A73" s="13"/>
    </row>
    <row r="74" ht="12.75" customHeight="1">
      <c r="A74" s="13"/>
    </row>
    <row r="75" spans="1:7" ht="12.75" customHeight="1">
      <c r="A75" s="13"/>
      <c r="G75" s="17" t="s">
        <v>231</v>
      </c>
    </row>
    <row r="76" spans="1:7" ht="12.75" customHeight="1">
      <c r="A76" s="13"/>
      <c r="G76" s="17" t="s">
        <v>232</v>
      </c>
    </row>
    <row r="77" ht="15.75">
      <c r="A77" s="13"/>
    </row>
    <row r="78" ht="12.75">
      <c r="A78" s="2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11.421875" style="0" customWidth="1"/>
    <col min="4" max="4" width="7.421875" style="0" customWidth="1"/>
    <col min="5" max="5" width="6.57421875" style="0" customWidth="1"/>
    <col min="7" max="7" width="7.57421875" style="0" customWidth="1"/>
    <col min="8" max="8" width="7.140625" style="0" customWidth="1"/>
    <col min="9" max="9" width="8.140625" style="0" customWidth="1"/>
    <col min="10" max="10" width="9.57421875" style="0" customWidth="1"/>
    <col min="11" max="12" width="7.8515625" style="0" customWidth="1"/>
    <col min="13" max="13" width="5.140625" style="0" customWidth="1"/>
    <col min="14" max="14" width="5.00390625" style="0" customWidth="1"/>
    <col min="15" max="15" width="4.8515625" style="0" customWidth="1"/>
    <col min="16" max="16" width="4.57421875" style="0" customWidth="1"/>
  </cols>
  <sheetData>
    <row r="1" spans="1:4" ht="12.75">
      <c r="A1" s="29" t="s">
        <v>163</v>
      </c>
      <c r="B1" s="29"/>
      <c r="C1" s="1"/>
      <c r="D1" s="2"/>
    </row>
    <row r="2" spans="1:4" ht="12.75">
      <c r="A2" s="29" t="s">
        <v>162</v>
      </c>
      <c r="B2" s="29"/>
      <c r="C2" s="1"/>
      <c r="D2" s="3"/>
    </row>
    <row r="3" spans="1:2" ht="12.75">
      <c r="A3" s="29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16" s="8" customFormat="1" ht="18">
      <c r="A6" s="140" t="s">
        <v>92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14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143" t="s">
        <v>93</v>
      </c>
      <c r="B9" s="29"/>
      <c r="C9" s="29"/>
      <c r="D9" s="29"/>
      <c r="E9" s="29"/>
      <c r="F9" s="29"/>
      <c r="G9" s="34" t="s">
        <v>94</v>
      </c>
      <c r="H9" s="29"/>
      <c r="I9" s="143" t="s">
        <v>86</v>
      </c>
      <c r="J9" s="29"/>
      <c r="K9" s="143" t="s">
        <v>87</v>
      </c>
      <c r="L9" s="29"/>
      <c r="M9" s="143" t="s">
        <v>88</v>
      </c>
      <c r="N9" s="29"/>
      <c r="O9" s="143" t="s">
        <v>89</v>
      </c>
      <c r="P9" s="29"/>
    </row>
    <row r="10" spans="1:16" ht="12.75">
      <c r="A10" s="144" t="s">
        <v>95</v>
      </c>
      <c r="B10" s="29"/>
      <c r="C10" s="29"/>
      <c r="D10" s="29"/>
      <c r="E10" s="29"/>
      <c r="F10" s="29"/>
      <c r="G10" s="144" t="s">
        <v>8</v>
      </c>
      <c r="H10" s="29"/>
      <c r="I10" s="144" t="s">
        <v>9</v>
      </c>
      <c r="J10" s="29"/>
      <c r="K10" s="144" t="s">
        <v>10</v>
      </c>
      <c r="L10" s="29"/>
      <c r="M10" s="144" t="s">
        <v>11</v>
      </c>
      <c r="N10" s="29"/>
      <c r="O10" s="144" t="s">
        <v>12</v>
      </c>
      <c r="P10" s="29"/>
    </row>
    <row r="11" spans="1:16" ht="12.75">
      <c r="A11" s="145" t="s">
        <v>21</v>
      </c>
      <c r="B11" s="29"/>
      <c r="C11" s="29"/>
      <c r="D11" s="29"/>
      <c r="E11" s="29"/>
      <c r="F11" s="29"/>
      <c r="G11" s="146"/>
      <c r="H11" s="29"/>
      <c r="I11" s="146"/>
      <c r="J11" s="29"/>
      <c r="K11" s="146"/>
      <c r="L11" s="29"/>
      <c r="M11" s="147"/>
      <c r="N11" s="29"/>
      <c r="O11" s="147"/>
      <c r="P11" s="29"/>
    </row>
    <row r="12" spans="1:16" ht="12.75">
      <c r="A12" s="37" t="s">
        <v>96</v>
      </c>
      <c r="B12" s="29"/>
      <c r="C12" s="29"/>
      <c r="D12" s="29"/>
      <c r="E12" s="29"/>
      <c r="F12" s="29"/>
      <c r="G12" s="146"/>
      <c r="H12" s="29"/>
      <c r="I12" s="146"/>
      <c r="J12" s="29"/>
      <c r="K12" s="146"/>
      <c r="L12" s="29"/>
      <c r="M12" s="147"/>
      <c r="N12" s="29"/>
      <c r="O12" s="147"/>
      <c r="P12" s="29"/>
    </row>
    <row r="13" spans="1:16" ht="12.75">
      <c r="A13" s="148" t="s">
        <v>97</v>
      </c>
      <c r="B13" s="29"/>
      <c r="C13" s="29"/>
      <c r="D13" s="29"/>
      <c r="E13" s="29"/>
      <c r="F13" s="29"/>
      <c r="G13" s="149"/>
      <c r="H13" s="29"/>
      <c r="I13" s="149"/>
      <c r="J13" s="29"/>
      <c r="K13" s="149"/>
      <c r="L13" s="29"/>
      <c r="M13" s="150"/>
      <c r="N13" s="29"/>
      <c r="O13" s="150"/>
      <c r="P13" s="29"/>
    </row>
    <row r="14" spans="1:16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145" t="s">
        <v>98</v>
      </c>
      <c r="B15" s="29"/>
      <c r="C15" s="29"/>
      <c r="D15" s="29"/>
      <c r="E15" s="29"/>
      <c r="F15" s="29"/>
      <c r="G15" s="146"/>
      <c r="H15" s="29"/>
      <c r="I15" s="146"/>
      <c r="J15" s="29"/>
      <c r="K15" s="146"/>
      <c r="L15" s="29"/>
      <c r="M15" s="147"/>
      <c r="N15" s="29"/>
      <c r="O15" s="147"/>
      <c r="P15" s="29"/>
    </row>
    <row r="16" spans="1:16" ht="12.75">
      <c r="A16" s="145" t="s">
        <v>99</v>
      </c>
      <c r="B16" s="29"/>
      <c r="C16" s="29"/>
      <c r="D16" s="29"/>
      <c r="E16" s="29"/>
      <c r="F16" s="29"/>
      <c r="G16" s="146"/>
      <c r="H16" s="29"/>
      <c r="I16" s="146"/>
      <c r="J16" s="29"/>
      <c r="K16" s="146"/>
      <c r="L16" s="29"/>
      <c r="M16" s="147"/>
      <c r="N16" s="29"/>
      <c r="O16" s="147"/>
      <c r="P16" s="29"/>
    </row>
    <row r="17" spans="1:16" ht="12.75">
      <c r="A17" s="148" t="s">
        <v>100</v>
      </c>
      <c r="B17" s="29"/>
      <c r="C17" s="29"/>
      <c r="D17" s="29"/>
      <c r="E17" s="29"/>
      <c r="F17" s="29"/>
      <c r="G17" s="149"/>
      <c r="H17" s="29"/>
      <c r="I17" s="149"/>
      <c r="J17" s="29"/>
      <c r="K17" s="149"/>
      <c r="L17" s="29"/>
      <c r="M17" s="150" t="s">
        <v>0</v>
      </c>
      <c r="N17" s="29"/>
      <c r="O17" s="150" t="s">
        <v>0</v>
      </c>
      <c r="P17" s="29"/>
    </row>
  </sheetData>
  <sheetProtection/>
  <mergeCells count="62"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11.421875" style="0" customWidth="1"/>
    <col min="5" max="5" width="10.7109375" style="0" customWidth="1"/>
    <col min="7" max="7" width="8.00390625" style="0" customWidth="1"/>
    <col min="11" max="11" width="7.421875" style="0" customWidth="1"/>
    <col min="12" max="12" width="5.7109375" style="0" customWidth="1"/>
    <col min="13" max="13" width="5.28125" style="0" customWidth="1"/>
    <col min="14" max="14" width="6.140625" style="0" customWidth="1"/>
    <col min="15" max="15" width="4.7109375" style="0" customWidth="1"/>
  </cols>
  <sheetData>
    <row r="1" spans="1:4" ht="12.75">
      <c r="A1" s="29" t="s">
        <v>163</v>
      </c>
      <c r="B1" s="29"/>
      <c r="C1" s="1"/>
      <c r="D1" s="2"/>
    </row>
    <row r="2" spans="1:4" ht="12.75">
      <c r="A2" s="29" t="s">
        <v>162</v>
      </c>
      <c r="B2" s="29"/>
      <c r="C2" s="1"/>
      <c r="D2" s="3"/>
    </row>
    <row r="3" spans="1:2" ht="12.75">
      <c r="A3" s="29" t="s">
        <v>164</v>
      </c>
      <c r="B3" s="29"/>
    </row>
    <row r="4" spans="1:2" ht="12.75">
      <c r="A4" s="29" t="s">
        <v>165</v>
      </c>
      <c r="B4" s="29"/>
    </row>
    <row r="5" spans="1:2" ht="12.75">
      <c r="A5" s="29" t="s">
        <v>166</v>
      </c>
      <c r="B5" s="29"/>
    </row>
    <row r="6" spans="1:14" s="9" customFormat="1" ht="18">
      <c r="A6" s="151" t="s">
        <v>101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2.75">
      <c r="A7" s="142" t="s">
        <v>233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2.75">
      <c r="A8" s="3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10" spans="1:15" ht="12.75">
      <c r="A10" s="153" t="s">
        <v>1</v>
      </c>
      <c r="B10" s="29"/>
      <c r="C10" s="29"/>
      <c r="D10" s="29"/>
      <c r="E10" s="29"/>
      <c r="F10" s="153" t="s">
        <v>2</v>
      </c>
      <c r="G10" s="29"/>
      <c r="H10" s="153" t="s">
        <v>3</v>
      </c>
      <c r="I10" s="29"/>
      <c r="J10" s="153" t="s">
        <v>4</v>
      </c>
      <c r="K10" s="29"/>
      <c r="L10" s="153" t="s">
        <v>5</v>
      </c>
      <c r="M10" s="29"/>
      <c r="N10" s="153" t="s">
        <v>6</v>
      </c>
      <c r="O10" s="29"/>
    </row>
    <row r="11" spans="1:15" ht="12.75">
      <c r="A11" s="153" t="s">
        <v>95</v>
      </c>
      <c r="B11" s="29"/>
      <c r="C11" s="29"/>
      <c r="D11" s="29"/>
      <c r="E11" s="29"/>
      <c r="F11" s="153" t="s">
        <v>8</v>
      </c>
      <c r="G11" s="29"/>
      <c r="H11" s="153" t="s">
        <v>9</v>
      </c>
      <c r="I11" s="29"/>
      <c r="J11" s="153" t="s">
        <v>10</v>
      </c>
      <c r="K11" s="29"/>
      <c r="L11" s="153" t="s">
        <v>11</v>
      </c>
      <c r="M11" s="29"/>
      <c r="N11" s="153" t="s">
        <v>12</v>
      </c>
      <c r="O11" s="29"/>
    </row>
    <row r="12" spans="1:15" ht="12.75">
      <c r="A12" s="154" t="s">
        <v>102</v>
      </c>
      <c r="B12" s="29"/>
      <c r="C12" s="29"/>
      <c r="D12" s="29"/>
      <c r="E12" s="29"/>
      <c r="F12" s="155"/>
      <c r="G12" s="29"/>
      <c r="H12" s="155"/>
      <c r="I12" s="29"/>
      <c r="J12" s="155"/>
      <c r="K12" s="29"/>
      <c r="L12" s="156"/>
      <c r="M12" s="29"/>
      <c r="N12" s="156"/>
      <c r="O12" s="29"/>
    </row>
    <row r="13" spans="1:15" ht="12.75">
      <c r="A13" s="157"/>
      <c r="B13" s="29"/>
      <c r="C13" s="29"/>
      <c r="D13" s="29"/>
      <c r="E13" s="29"/>
      <c r="F13" s="158"/>
      <c r="G13" s="29"/>
      <c r="H13" s="158"/>
      <c r="I13" s="29"/>
      <c r="J13" s="158"/>
      <c r="K13" s="29"/>
      <c r="L13" s="159"/>
      <c r="M13" s="29"/>
      <c r="N13" s="159"/>
      <c r="O13" s="29"/>
    </row>
    <row r="14" spans="1:15" ht="12.75">
      <c r="A14" s="160"/>
      <c r="B14" s="29"/>
      <c r="C14" s="29"/>
      <c r="D14" s="29"/>
      <c r="E14" s="29"/>
      <c r="F14" s="161"/>
      <c r="G14" s="29"/>
      <c r="H14" s="161"/>
      <c r="I14" s="29"/>
      <c r="J14" s="161"/>
      <c r="K14" s="29"/>
      <c r="L14" s="162"/>
      <c r="M14" s="29"/>
      <c r="N14" s="162"/>
      <c r="O14" s="29"/>
    </row>
    <row r="15" spans="1:15" ht="12.75">
      <c r="A15" s="154" t="s">
        <v>97</v>
      </c>
      <c r="B15" s="29"/>
      <c r="C15" s="29"/>
      <c r="D15" s="29"/>
      <c r="E15" s="29"/>
      <c r="F15" s="155"/>
      <c r="G15" s="29"/>
      <c r="H15" s="155"/>
      <c r="I15" s="29"/>
      <c r="J15" s="155"/>
      <c r="K15" s="29"/>
      <c r="L15" s="156"/>
      <c r="M15" s="29"/>
      <c r="N15" s="156"/>
      <c r="O15" s="29"/>
    </row>
    <row r="16" spans="1:15" ht="12.75">
      <c r="A16" s="154" t="s">
        <v>100</v>
      </c>
      <c r="B16" s="29"/>
      <c r="C16" s="29"/>
      <c r="D16" s="29"/>
      <c r="E16" s="29"/>
      <c r="F16" s="155"/>
      <c r="G16" s="29"/>
      <c r="H16" s="155"/>
      <c r="I16" s="29"/>
      <c r="J16" s="155"/>
      <c r="K16" s="29"/>
      <c r="L16" s="156"/>
      <c r="M16" s="29"/>
      <c r="N16" s="156"/>
      <c r="O16" s="29"/>
    </row>
    <row r="17" spans="1:15" ht="12.75">
      <c r="A17" s="157"/>
      <c r="B17" s="29"/>
      <c r="C17" s="29"/>
      <c r="D17" s="29"/>
      <c r="E17" s="29"/>
      <c r="F17" s="158"/>
      <c r="G17" s="29"/>
      <c r="H17" s="158"/>
      <c r="I17" s="29"/>
      <c r="J17" s="158"/>
      <c r="K17" s="29"/>
      <c r="L17" s="159"/>
      <c r="M17" s="29"/>
      <c r="N17" s="159"/>
      <c r="O17" s="29"/>
    </row>
    <row r="18" spans="1:15" ht="12.75">
      <c r="A18" s="160"/>
      <c r="B18" s="29"/>
      <c r="C18" s="29"/>
      <c r="D18" s="29"/>
      <c r="E18" s="29"/>
      <c r="F18" s="161"/>
      <c r="G18" s="29"/>
      <c r="H18" s="161"/>
      <c r="I18" s="29"/>
      <c r="J18" s="161"/>
      <c r="K18" s="29"/>
      <c r="L18" s="162"/>
      <c r="M18" s="29"/>
      <c r="N18" s="162"/>
      <c r="O18" s="29"/>
    </row>
  </sheetData>
  <sheetProtection/>
  <mergeCells count="62"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2:E12"/>
    <mergeCell ref="F12:G12"/>
    <mergeCell ref="H12:I12"/>
    <mergeCell ref="J12:K12"/>
    <mergeCell ref="L12:M12"/>
    <mergeCell ref="N12:O12"/>
    <mergeCell ref="A11:E11"/>
    <mergeCell ref="F11:G11"/>
    <mergeCell ref="H11:I11"/>
    <mergeCell ref="J11:K11"/>
    <mergeCell ref="L11:M11"/>
    <mergeCell ref="N11:O11"/>
    <mergeCell ref="A7:N7"/>
    <mergeCell ref="A8:N8"/>
    <mergeCell ref="A10:E10"/>
    <mergeCell ref="F10:G10"/>
    <mergeCell ref="H10:I10"/>
    <mergeCell ref="J10:K10"/>
    <mergeCell ref="L10:M10"/>
    <mergeCell ref="N10:O10"/>
    <mergeCell ref="A1:B1"/>
    <mergeCell ref="A2:B2"/>
    <mergeCell ref="A3:B3"/>
    <mergeCell ref="A4:B4"/>
    <mergeCell ref="A5:B5"/>
    <mergeCell ref="A6:N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Brođanac</dc:creator>
  <cp:keywords/>
  <dc:description/>
  <cp:lastModifiedBy>Mirela Birčić</cp:lastModifiedBy>
  <cp:lastPrinted>2024-03-29T06:13:14Z</cp:lastPrinted>
  <dcterms:created xsi:type="dcterms:W3CDTF">2023-07-14T07:58:38Z</dcterms:created>
  <dcterms:modified xsi:type="dcterms:W3CDTF">2024-03-29T09:44:38Z</dcterms:modified>
  <cp:category/>
  <cp:version/>
  <cp:contentType/>
  <cp:contentStatus/>
</cp:coreProperties>
</file>